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<sst xmlns="http://schemas.openxmlformats.org/spreadsheetml/2006/main" count="41">
  <si>
    <t>2018年农村税费改革转移支付补助资金分配情况表</t>
  </si>
  <si>
    <t xml:space="preserve">                                                                                                            单位：万元</t>
  </si>
  <si>
    <t>乡镇</t>
  </si>
  <si>
    <t>省市转移支付补助数</t>
  </si>
  <si>
    <t>县配套数</t>
  </si>
  <si>
    <t>合计</t>
  </si>
  <si>
    <t>小计</t>
  </si>
  <si>
    <t>两级办学</t>
  </si>
  <si>
    <t>乡镇机构
运转支出</t>
  </si>
  <si>
    <t>村组织</t>
  </si>
  <si>
    <t>农村低保</t>
  </si>
  <si>
    <t>两税停征
转移支付</t>
  </si>
  <si>
    <t>免征农业税、取消原木特产税补助</t>
  </si>
  <si>
    <t>困难乡镇
运转补助</t>
  </si>
  <si>
    <t>甘蔗街道</t>
  </si>
  <si>
    <t>白沙镇　</t>
  </si>
  <si>
    <t>尚干镇　</t>
  </si>
  <si>
    <t>祥谦镇　</t>
  </si>
  <si>
    <t>青口镇　</t>
  </si>
  <si>
    <t>南通镇　</t>
  </si>
  <si>
    <t>上街镇　</t>
  </si>
  <si>
    <t>荆溪镇　</t>
  </si>
  <si>
    <t>竹岐乡</t>
  </si>
  <si>
    <t>鸿尾乡</t>
  </si>
  <si>
    <t>洋里乡</t>
  </si>
  <si>
    <t>大湖乡</t>
  </si>
  <si>
    <t>廷坪乡</t>
  </si>
  <si>
    <t>小箬乡</t>
  </si>
  <si>
    <t>乡镇合计</t>
  </si>
  <si>
    <t>教育局</t>
  </si>
  <si>
    <t>民政局</t>
  </si>
  <si>
    <t>县本级</t>
  </si>
  <si>
    <t>农民技术员</t>
  </si>
  <si>
    <t>计生管理员</t>
  </si>
  <si>
    <t>乡村医生</t>
  </si>
  <si>
    <t>文化协管员</t>
  </si>
  <si>
    <t>治安协管员</t>
  </si>
  <si>
    <t>妇代会主任</t>
  </si>
  <si>
    <t>团支部书记</t>
  </si>
  <si>
    <t>计生协会会长</t>
  </si>
  <si>
    <r>
      <t>总</t>
    </r>
    <r>
      <rPr>
        <sz val="10"/>
        <rFont val="Times New Roman"/>
        <family val="1"/>
        <charset val="0"/>
      </rPr>
      <t xml:space="preserve">     </t>
    </r>
    <r>
      <rPr>
        <sz val="1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</si>
</sst>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10">
    <numFmt numFmtId="176" formatCode="#,##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);[Red]\(0.00\)"/>
    <numFmt numFmtId="178" formatCode="#,##0.00000_ "/>
    <numFmt numFmtId="179" formatCode="#,##0.0000_ "/>
    <numFmt numFmtId="180" formatCode="0.0000_);[Red]\(0.0000\)"/>
    <numFmt numFmtId="181" formatCode="0.00000_);[Red]\(0.0000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2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2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3" borderId="27" applyNumberFormat="0" applyAlignment="0" applyProtection="0">
      <alignment vertical="center"/>
    </xf>
    <xf numFmtId="0" fontId="10" fillId="3" borderId="21" applyNumberFormat="0" applyAlignment="0" applyProtection="0">
      <alignment vertical="center"/>
    </xf>
    <xf numFmtId="0" fontId="17" fillId="12" borderId="25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176" fontId="3" fillId="0" borderId="8" xfId="0" applyNumberFormat="1" applyFont="1" applyFill="1" applyBorder="1" applyAlignment="1">
      <alignment shrinkToFit="1"/>
    </xf>
    <xf numFmtId="177" fontId="3" fillId="0" borderId="9" xfId="0" applyNumberFormat="1" applyFont="1" applyFill="1" applyBorder="1" applyAlignment="1">
      <alignment horizontal="right"/>
    </xf>
    <xf numFmtId="178" fontId="3" fillId="0" borderId="8" xfId="0" applyNumberFormat="1" applyFont="1" applyFill="1" applyBorder="1" applyAlignment="1">
      <alignment shrinkToFit="1"/>
    </xf>
    <xf numFmtId="0" fontId="3" fillId="0" borderId="7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176" fontId="3" fillId="0" borderId="11" xfId="0" applyNumberFormat="1" applyFont="1" applyFill="1" applyBorder="1" applyAlignment="1">
      <alignment shrinkToFit="1"/>
    </xf>
    <xf numFmtId="0" fontId="3" fillId="0" borderId="12" xfId="0" applyFont="1" applyFill="1" applyBorder="1" applyAlignment="1">
      <alignment horizontal="center"/>
    </xf>
    <xf numFmtId="176" fontId="3" fillId="0" borderId="13" xfId="0" applyNumberFormat="1" applyFont="1" applyFill="1" applyBorder="1" applyAlignment="1">
      <alignment shrinkToFit="1"/>
    </xf>
    <xf numFmtId="0" fontId="3" fillId="0" borderId="0" xfId="0" applyFont="1" applyFill="1" applyBorder="1" applyAlignment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3" fillId="0" borderId="18" xfId="0" applyNumberFormat="1" applyFont="1" applyFill="1" applyBorder="1" applyAlignment="1">
      <alignment shrinkToFit="1"/>
    </xf>
    <xf numFmtId="180" fontId="3" fillId="0" borderId="7" xfId="0" applyNumberFormat="1" applyFont="1" applyFill="1" applyBorder="1" applyAlignment="1">
      <alignment shrinkToFit="1"/>
    </xf>
    <xf numFmtId="180" fontId="3" fillId="0" borderId="8" xfId="0" applyNumberFormat="1" applyFont="1" applyFill="1" applyBorder="1" applyAlignment="1">
      <alignment horizontal="center" shrinkToFit="1"/>
    </xf>
    <xf numFmtId="180" fontId="3" fillId="0" borderId="8" xfId="0" applyNumberFormat="1" applyFont="1" applyFill="1" applyBorder="1" applyAlignment="1">
      <alignment shrinkToFit="1"/>
    </xf>
    <xf numFmtId="180" fontId="3" fillId="0" borderId="0" xfId="0" applyNumberFormat="1" applyFont="1" applyFill="1" applyBorder="1" applyAlignment="1"/>
    <xf numFmtId="181" fontId="3" fillId="0" borderId="8" xfId="0" applyNumberFormat="1" applyFont="1" applyFill="1" applyBorder="1" applyAlignment="1">
      <alignment shrinkToFit="1"/>
    </xf>
    <xf numFmtId="177" fontId="3" fillId="0" borderId="8" xfId="0" applyNumberFormat="1" applyFont="1" applyFill="1" applyBorder="1" applyAlignment="1">
      <alignment horizontal="center" shrinkToFit="1"/>
    </xf>
    <xf numFmtId="177" fontId="3" fillId="0" borderId="8" xfId="0" applyNumberFormat="1" applyFont="1" applyFill="1" applyBorder="1" applyAlignment="1">
      <alignment shrinkToFit="1"/>
    </xf>
    <xf numFmtId="176" fontId="3" fillId="0" borderId="19" xfId="0" applyNumberFormat="1" applyFont="1" applyFill="1" applyBorder="1" applyAlignment="1">
      <alignment shrinkToFit="1"/>
    </xf>
    <xf numFmtId="180" fontId="3" fillId="0" borderId="10" xfId="0" applyNumberFormat="1" applyFont="1" applyFill="1" applyBorder="1" applyAlignment="1">
      <alignment shrinkToFit="1"/>
    </xf>
    <xf numFmtId="177" fontId="3" fillId="0" borderId="11" xfId="0" applyNumberFormat="1" applyFont="1" applyFill="1" applyBorder="1" applyAlignment="1">
      <alignment horizontal="center" shrinkToFit="1"/>
    </xf>
    <xf numFmtId="177" fontId="3" fillId="0" borderId="11" xfId="0" applyNumberFormat="1" applyFont="1" applyFill="1" applyBorder="1" applyAlignment="1">
      <alignment shrinkToFit="1"/>
    </xf>
    <xf numFmtId="180" fontId="3" fillId="0" borderId="12" xfId="0" applyNumberFormat="1" applyFont="1" applyFill="1" applyBorder="1" applyAlignment="1">
      <alignment shrinkToFit="1"/>
    </xf>
    <xf numFmtId="179" fontId="3" fillId="0" borderId="13" xfId="0" applyNumberFormat="1" applyFont="1" applyFill="1" applyBorder="1" applyAlignment="1">
      <alignment shrinkToFit="1"/>
    </xf>
    <xf numFmtId="180" fontId="3" fillId="0" borderId="13" xfId="0" applyNumberFormat="1" applyFont="1" applyFill="1" applyBorder="1" applyAlignment="1">
      <alignment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abSelected="1" workbookViewId="0">
      <selection activeCell="Q8" sqref="Q8"/>
    </sheetView>
  </sheetViews>
  <sheetFormatPr defaultColWidth="9" defaultRowHeight="13.5"/>
  <sheetData>
    <row r="1" ht="14.25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0.25" spans="1: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ht="15" spans="1: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"/>
    </row>
    <row r="4" spans="1:15">
      <c r="A4" s="4" t="s">
        <v>2</v>
      </c>
      <c r="B4" s="5" t="s">
        <v>3</v>
      </c>
      <c r="C4" s="6"/>
      <c r="D4" s="6"/>
      <c r="E4" s="6"/>
      <c r="F4" s="6"/>
      <c r="G4" s="6"/>
      <c r="H4" s="6"/>
      <c r="I4" s="6"/>
      <c r="J4" s="20" t="s">
        <v>4</v>
      </c>
      <c r="K4" s="6"/>
      <c r="L4" s="6"/>
      <c r="M4" s="21"/>
      <c r="N4" s="22" t="s">
        <v>5</v>
      </c>
      <c r="O4" s="23"/>
    </row>
    <row r="5" ht="33.75" spans="1:15">
      <c r="A5" s="7"/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9" t="s">
        <v>11</v>
      </c>
      <c r="H5" s="9" t="s">
        <v>12</v>
      </c>
      <c r="I5" s="24" t="s">
        <v>13</v>
      </c>
      <c r="J5" s="25" t="s">
        <v>8</v>
      </c>
      <c r="K5" s="26" t="s">
        <v>9</v>
      </c>
      <c r="L5" s="27" t="s">
        <v>13</v>
      </c>
      <c r="M5" s="26" t="s">
        <v>6</v>
      </c>
      <c r="N5" s="8"/>
      <c r="O5" s="23"/>
    </row>
    <row r="6" spans="1:15">
      <c r="A6" s="10" t="s">
        <v>14</v>
      </c>
      <c r="B6" s="11">
        <f t="shared" ref="B6:B20" si="0">SUM(D6+E6+I6)</f>
        <v>98.2</v>
      </c>
      <c r="C6" s="11"/>
      <c r="D6" s="11">
        <v>8.14</v>
      </c>
      <c r="E6" s="12">
        <v>90.06</v>
      </c>
      <c r="F6" s="11"/>
      <c r="G6" s="11"/>
      <c r="H6" s="13"/>
      <c r="I6" s="28"/>
      <c r="J6" s="29">
        <v>87.4768</v>
      </c>
      <c r="K6" s="30">
        <v>162.7995</v>
      </c>
      <c r="L6" s="11"/>
      <c r="M6" s="30">
        <f t="shared" ref="M6:M20" si="1">SUM(J6+K6+L6)</f>
        <v>250.2763</v>
      </c>
      <c r="N6" s="31">
        <f t="shared" ref="N6:N20" si="2">SUM(B6+M6)</f>
        <v>348.4763</v>
      </c>
      <c r="O6" s="32"/>
    </row>
    <row r="7" spans="1:15">
      <c r="A7" s="14" t="s">
        <v>15</v>
      </c>
      <c r="B7" s="11">
        <f t="shared" si="0"/>
        <v>148.63</v>
      </c>
      <c r="C7" s="11"/>
      <c r="D7" s="11">
        <v>12.72</v>
      </c>
      <c r="E7" s="12">
        <v>135.91</v>
      </c>
      <c r="F7" s="11"/>
      <c r="G7" s="11"/>
      <c r="H7" s="13"/>
      <c r="I7" s="28"/>
      <c r="J7" s="29">
        <v>54.8864</v>
      </c>
      <c r="K7" s="30">
        <v>299.223</v>
      </c>
      <c r="L7" s="11"/>
      <c r="M7" s="30">
        <f t="shared" si="1"/>
        <v>354.1094</v>
      </c>
      <c r="N7" s="31">
        <f t="shared" si="2"/>
        <v>502.7394</v>
      </c>
      <c r="O7" s="32"/>
    </row>
    <row r="8" spans="1:15">
      <c r="A8" s="14" t="s">
        <v>16</v>
      </c>
      <c r="B8" s="11">
        <f t="shared" si="0"/>
        <v>75.71</v>
      </c>
      <c r="C8" s="11"/>
      <c r="D8" s="11">
        <v>6.61</v>
      </c>
      <c r="E8" s="12">
        <v>69.1</v>
      </c>
      <c r="F8" s="11"/>
      <c r="G8" s="11"/>
      <c r="H8" s="13"/>
      <c r="I8" s="28"/>
      <c r="J8" s="29">
        <v>17.2076</v>
      </c>
      <c r="K8" s="30">
        <v>120.6871</v>
      </c>
      <c r="L8" s="11"/>
      <c r="M8" s="30">
        <f t="shared" si="1"/>
        <v>137.8947</v>
      </c>
      <c r="N8" s="31">
        <f t="shared" si="2"/>
        <v>213.6047</v>
      </c>
      <c r="O8" s="32"/>
    </row>
    <row r="9" spans="1:15">
      <c r="A9" s="14" t="s">
        <v>17</v>
      </c>
      <c r="B9" s="11">
        <f t="shared" si="0"/>
        <v>129.31</v>
      </c>
      <c r="C9" s="11"/>
      <c r="D9" s="11">
        <v>9.18</v>
      </c>
      <c r="E9" s="12">
        <v>120.13</v>
      </c>
      <c r="F9" s="11"/>
      <c r="G9" s="11"/>
      <c r="H9" s="13"/>
      <c r="I9" s="28"/>
      <c r="J9" s="29">
        <v>114.4472</v>
      </c>
      <c r="K9" s="30">
        <v>205.5861</v>
      </c>
      <c r="L9" s="11"/>
      <c r="M9" s="30">
        <f t="shared" si="1"/>
        <v>320.0333</v>
      </c>
      <c r="N9" s="31">
        <f t="shared" si="2"/>
        <v>449.3433</v>
      </c>
      <c r="O9" s="32"/>
    </row>
    <row r="10" spans="1:15">
      <c r="A10" s="14" t="s">
        <v>18</v>
      </c>
      <c r="B10" s="11">
        <f t="shared" si="0"/>
        <v>203.3</v>
      </c>
      <c r="C10" s="11"/>
      <c r="D10" s="11">
        <v>19.39</v>
      </c>
      <c r="E10" s="12">
        <v>183.91</v>
      </c>
      <c r="F10" s="11"/>
      <c r="G10" s="11"/>
      <c r="H10" s="13"/>
      <c r="I10" s="28"/>
      <c r="J10" s="29">
        <v>125.1084</v>
      </c>
      <c r="K10" s="30">
        <v>388.4528</v>
      </c>
      <c r="L10" s="11"/>
      <c r="M10" s="30">
        <f t="shared" si="1"/>
        <v>513.5612</v>
      </c>
      <c r="N10" s="31">
        <f t="shared" si="2"/>
        <v>716.8612</v>
      </c>
      <c r="O10" s="32"/>
    </row>
    <row r="11" spans="1:15">
      <c r="A11" s="14" t="s">
        <v>19</v>
      </c>
      <c r="B11" s="11">
        <f t="shared" si="0"/>
        <v>121.5</v>
      </c>
      <c r="C11" s="11"/>
      <c r="D11" s="11">
        <v>8.65</v>
      </c>
      <c r="E11" s="12">
        <v>112.85</v>
      </c>
      <c r="F11" s="11"/>
      <c r="G11" s="11"/>
      <c r="H11" s="13"/>
      <c r="I11" s="28"/>
      <c r="J11" s="29">
        <v>84.4204</v>
      </c>
      <c r="K11" s="30">
        <v>173.7618</v>
      </c>
      <c r="L11" s="11"/>
      <c r="M11" s="30">
        <f t="shared" si="1"/>
        <v>258.1822</v>
      </c>
      <c r="N11" s="31">
        <f t="shared" si="2"/>
        <v>379.6822</v>
      </c>
      <c r="O11" s="32"/>
    </row>
    <row r="12" spans="1:15">
      <c r="A12" s="14" t="s">
        <v>20</v>
      </c>
      <c r="B12" s="11">
        <f t="shared" si="0"/>
        <v>129.93</v>
      </c>
      <c r="C12" s="11"/>
      <c r="D12" s="11">
        <v>9.69</v>
      </c>
      <c r="E12" s="12">
        <v>120.24</v>
      </c>
      <c r="F12" s="11"/>
      <c r="G12" s="11"/>
      <c r="H12" s="13"/>
      <c r="I12" s="28"/>
      <c r="J12" s="29">
        <v>131.762</v>
      </c>
      <c r="K12" s="30">
        <v>159.6828</v>
      </c>
      <c r="L12" s="11"/>
      <c r="M12" s="30">
        <f t="shared" si="1"/>
        <v>291.4448</v>
      </c>
      <c r="N12" s="31">
        <f t="shared" si="2"/>
        <v>421.3748</v>
      </c>
      <c r="O12" s="32"/>
    </row>
    <row r="13" spans="1:15">
      <c r="A13" s="14" t="s">
        <v>21</v>
      </c>
      <c r="B13" s="11">
        <f t="shared" si="0"/>
        <v>111.08</v>
      </c>
      <c r="C13" s="11"/>
      <c r="D13" s="11">
        <v>7.63</v>
      </c>
      <c r="E13" s="12">
        <v>103.45</v>
      </c>
      <c r="F13" s="11"/>
      <c r="G13" s="11"/>
      <c r="H13" s="13"/>
      <c r="I13" s="28"/>
      <c r="J13" s="29">
        <v>103.2652</v>
      </c>
      <c r="K13" s="30">
        <v>253.6568</v>
      </c>
      <c r="L13" s="11"/>
      <c r="M13" s="30">
        <f t="shared" si="1"/>
        <v>356.922</v>
      </c>
      <c r="N13" s="31">
        <f t="shared" si="2"/>
        <v>468.002</v>
      </c>
      <c r="O13" s="32"/>
    </row>
    <row r="14" spans="1:15">
      <c r="A14" s="14" t="s">
        <v>22</v>
      </c>
      <c r="B14" s="11">
        <f t="shared" si="0"/>
        <v>141.71</v>
      </c>
      <c r="C14" s="11"/>
      <c r="D14" s="11">
        <v>12.23</v>
      </c>
      <c r="E14" s="12">
        <v>129.48</v>
      </c>
      <c r="F14" s="11"/>
      <c r="G14" s="11"/>
      <c r="H14" s="13"/>
      <c r="I14" s="28"/>
      <c r="J14" s="29">
        <v>70.6548</v>
      </c>
      <c r="K14" s="30">
        <v>237.5206</v>
      </c>
      <c r="L14" s="11">
        <v>5</v>
      </c>
      <c r="M14" s="30">
        <f t="shared" si="1"/>
        <v>313.1754</v>
      </c>
      <c r="N14" s="31">
        <f t="shared" si="2"/>
        <v>454.8854</v>
      </c>
      <c r="O14" s="32"/>
    </row>
    <row r="15" spans="1:15">
      <c r="A15" s="14" t="s">
        <v>23</v>
      </c>
      <c r="B15" s="11">
        <f t="shared" si="0"/>
        <v>134.35</v>
      </c>
      <c r="C15" s="11"/>
      <c r="D15" s="11">
        <v>11.21</v>
      </c>
      <c r="E15" s="12">
        <v>123.14</v>
      </c>
      <c r="F15" s="11"/>
      <c r="G15" s="11"/>
      <c r="H15" s="13"/>
      <c r="I15" s="28"/>
      <c r="J15" s="29">
        <v>56.3964</v>
      </c>
      <c r="K15" s="30">
        <v>235.7206</v>
      </c>
      <c r="L15" s="11">
        <v>6</v>
      </c>
      <c r="M15" s="30">
        <f t="shared" si="1"/>
        <v>298.117</v>
      </c>
      <c r="N15" s="31">
        <f t="shared" si="2"/>
        <v>432.467</v>
      </c>
      <c r="O15" s="32"/>
    </row>
    <row r="16" spans="1:15">
      <c r="A16" s="14" t="s">
        <v>24</v>
      </c>
      <c r="B16" s="11">
        <f t="shared" si="0"/>
        <v>160.96</v>
      </c>
      <c r="C16" s="11"/>
      <c r="D16" s="11">
        <v>12.74</v>
      </c>
      <c r="E16" s="12">
        <v>143.22</v>
      </c>
      <c r="F16" s="11"/>
      <c r="G16" s="11"/>
      <c r="H16" s="13"/>
      <c r="I16" s="28">
        <v>5</v>
      </c>
      <c r="J16" s="29">
        <v>32.0488</v>
      </c>
      <c r="K16" s="30">
        <v>239.5224</v>
      </c>
      <c r="L16" s="11">
        <v>7</v>
      </c>
      <c r="M16" s="30">
        <f t="shared" si="1"/>
        <v>278.5712</v>
      </c>
      <c r="N16" s="31">
        <f t="shared" si="2"/>
        <v>439.5312</v>
      </c>
      <c r="O16" s="32"/>
    </row>
    <row r="17" spans="1:15">
      <c r="A17" s="14" t="s">
        <v>25</v>
      </c>
      <c r="B17" s="11">
        <f t="shared" si="0"/>
        <v>165.86</v>
      </c>
      <c r="C17" s="11"/>
      <c r="D17" s="11">
        <v>12.74</v>
      </c>
      <c r="E17" s="12">
        <v>143.12</v>
      </c>
      <c r="F17" s="11"/>
      <c r="G17" s="11"/>
      <c r="H17" s="13"/>
      <c r="I17" s="28">
        <v>10</v>
      </c>
      <c r="J17" s="29">
        <v>54.9664</v>
      </c>
      <c r="K17" s="30">
        <v>267.9212</v>
      </c>
      <c r="L17" s="11">
        <v>2</v>
      </c>
      <c r="M17" s="30">
        <f t="shared" si="1"/>
        <v>324.8876</v>
      </c>
      <c r="N17" s="31">
        <f t="shared" si="2"/>
        <v>490.7476</v>
      </c>
      <c r="O17" s="32"/>
    </row>
    <row r="18" spans="1:15">
      <c r="A18" s="14" t="s">
        <v>26</v>
      </c>
      <c r="B18" s="11">
        <f t="shared" si="0"/>
        <v>167.91</v>
      </c>
      <c r="C18" s="11"/>
      <c r="D18" s="11">
        <v>13.76</v>
      </c>
      <c r="E18" s="12">
        <v>144.15</v>
      </c>
      <c r="F18" s="11"/>
      <c r="G18" s="11"/>
      <c r="H18" s="13"/>
      <c r="I18" s="28">
        <v>10</v>
      </c>
      <c r="J18" s="29">
        <v>28.4824</v>
      </c>
      <c r="K18" s="30">
        <v>301.1014</v>
      </c>
      <c r="L18" s="11">
        <v>2</v>
      </c>
      <c r="M18" s="30">
        <f t="shared" si="1"/>
        <v>331.5838</v>
      </c>
      <c r="N18" s="31">
        <f t="shared" si="2"/>
        <v>499.4938</v>
      </c>
      <c r="O18" s="32"/>
    </row>
    <row r="19" spans="1:15">
      <c r="A19" s="14" t="s">
        <v>27</v>
      </c>
      <c r="B19" s="11">
        <f t="shared" si="0"/>
        <v>55.23</v>
      </c>
      <c r="C19" s="11"/>
      <c r="D19" s="11">
        <v>4.31</v>
      </c>
      <c r="E19" s="12">
        <v>45.92</v>
      </c>
      <c r="F19" s="11"/>
      <c r="G19" s="11"/>
      <c r="H19" s="13"/>
      <c r="I19" s="28">
        <v>5</v>
      </c>
      <c r="J19" s="29">
        <v>22.154</v>
      </c>
      <c r="K19" s="30">
        <v>99.6144</v>
      </c>
      <c r="L19" s="11">
        <v>5</v>
      </c>
      <c r="M19" s="30">
        <f t="shared" si="1"/>
        <v>126.7684</v>
      </c>
      <c r="N19" s="31">
        <f t="shared" si="2"/>
        <v>181.9984</v>
      </c>
      <c r="O19" s="32"/>
    </row>
    <row r="20" spans="1:15">
      <c r="A20" s="14" t="s">
        <v>28</v>
      </c>
      <c r="B20" s="11">
        <f t="shared" si="0"/>
        <v>1843.68</v>
      </c>
      <c r="C20" s="11"/>
      <c r="D20" s="11">
        <f>SUM(D6:D19)</f>
        <v>149</v>
      </c>
      <c r="E20" s="11">
        <f>SUM(E6:E19)</f>
        <v>1664.68</v>
      </c>
      <c r="F20" s="11"/>
      <c r="G20" s="11"/>
      <c r="H20" s="13"/>
      <c r="I20" s="28">
        <v>30</v>
      </c>
      <c r="J20" s="29">
        <v>983.2768</v>
      </c>
      <c r="K20" s="30">
        <v>3145.2505</v>
      </c>
      <c r="L20" s="11">
        <v>27</v>
      </c>
      <c r="M20" s="30">
        <f t="shared" si="1"/>
        <v>4155.5273</v>
      </c>
      <c r="N20" s="31">
        <f t="shared" si="2"/>
        <v>5999.2073</v>
      </c>
      <c r="O20" s="32"/>
    </row>
    <row r="21" spans="1:15">
      <c r="A21" s="14" t="s">
        <v>29</v>
      </c>
      <c r="B21" s="11">
        <v>1023</v>
      </c>
      <c r="C21" s="11">
        <v>1023</v>
      </c>
      <c r="D21" s="11"/>
      <c r="E21" s="11"/>
      <c r="F21" s="11"/>
      <c r="G21" s="11"/>
      <c r="H21" s="11"/>
      <c r="I21" s="28"/>
      <c r="J21" s="29"/>
      <c r="K21" s="33"/>
      <c r="L21" s="11"/>
      <c r="M21" s="30"/>
      <c r="N21" s="11">
        <v>1023</v>
      </c>
      <c r="O21" s="19"/>
    </row>
    <row r="22" spans="1:15">
      <c r="A22" s="14" t="s">
        <v>30</v>
      </c>
      <c r="B22" s="11">
        <v>202</v>
      </c>
      <c r="C22" s="11"/>
      <c r="D22" s="11"/>
      <c r="E22" s="11"/>
      <c r="F22" s="11">
        <v>202</v>
      </c>
      <c r="G22" s="11"/>
      <c r="H22" s="11"/>
      <c r="I22" s="28"/>
      <c r="J22" s="29"/>
      <c r="K22" s="33"/>
      <c r="L22" s="11"/>
      <c r="M22" s="30"/>
      <c r="N22" s="11">
        <v>202</v>
      </c>
      <c r="O22" s="19"/>
    </row>
    <row r="23" spans="1:15">
      <c r="A23" s="14" t="s">
        <v>31</v>
      </c>
      <c r="B23" s="11">
        <v>770</v>
      </c>
      <c r="C23" s="11"/>
      <c r="D23" s="11"/>
      <c r="E23" s="11"/>
      <c r="F23" s="11"/>
      <c r="G23" s="11">
        <v>254</v>
      </c>
      <c r="H23" s="11">
        <v>516</v>
      </c>
      <c r="I23" s="28"/>
      <c r="J23" s="29"/>
      <c r="K23" s="34"/>
      <c r="L23" s="35"/>
      <c r="M23" s="34"/>
      <c r="N23" s="11">
        <v>770</v>
      </c>
      <c r="O23" s="19"/>
    </row>
    <row r="24" spans="1:15">
      <c r="A24" s="14" t="s">
        <v>32</v>
      </c>
      <c r="B24" s="11">
        <v>91.44</v>
      </c>
      <c r="C24" s="11"/>
      <c r="D24" s="11"/>
      <c r="E24" s="11">
        <v>91.44</v>
      </c>
      <c r="F24" s="11"/>
      <c r="G24" s="11"/>
      <c r="H24" s="11"/>
      <c r="I24" s="28"/>
      <c r="J24" s="29"/>
      <c r="K24" s="34">
        <v>39.18</v>
      </c>
      <c r="L24" s="35"/>
      <c r="M24" s="34">
        <v>39.18</v>
      </c>
      <c r="N24" s="11">
        <f t="shared" ref="N24:N31" si="3">SUM(B24+M24)</f>
        <v>130.62</v>
      </c>
      <c r="O24" s="19"/>
    </row>
    <row r="25" spans="1:15">
      <c r="A25" s="14" t="s">
        <v>33</v>
      </c>
      <c r="B25" s="11">
        <v>95</v>
      </c>
      <c r="C25" s="11"/>
      <c r="D25" s="11"/>
      <c r="E25" s="11">
        <v>95</v>
      </c>
      <c r="F25" s="11"/>
      <c r="G25" s="11"/>
      <c r="H25" s="11"/>
      <c r="I25" s="28"/>
      <c r="J25" s="29"/>
      <c r="K25" s="34">
        <v>24.58</v>
      </c>
      <c r="L25" s="35"/>
      <c r="M25" s="34">
        <v>24.58</v>
      </c>
      <c r="N25" s="11">
        <f t="shared" si="3"/>
        <v>119.58</v>
      </c>
      <c r="O25" s="19"/>
    </row>
    <row r="26" spans="1:15">
      <c r="A26" s="14" t="s">
        <v>34</v>
      </c>
      <c r="B26" s="11">
        <v>50</v>
      </c>
      <c r="C26" s="11"/>
      <c r="D26" s="11"/>
      <c r="E26" s="11">
        <v>50</v>
      </c>
      <c r="F26" s="11"/>
      <c r="G26" s="11"/>
      <c r="H26" s="11"/>
      <c r="I26" s="28"/>
      <c r="J26" s="29"/>
      <c r="K26" s="34">
        <v>18.16</v>
      </c>
      <c r="L26" s="35"/>
      <c r="M26" s="34">
        <v>18.16</v>
      </c>
      <c r="N26" s="11">
        <f t="shared" si="3"/>
        <v>68.16</v>
      </c>
      <c r="O26" s="19"/>
    </row>
    <row r="27" spans="1:15">
      <c r="A27" s="14" t="s">
        <v>35</v>
      </c>
      <c r="B27" s="11">
        <v>36</v>
      </c>
      <c r="C27" s="11"/>
      <c r="D27" s="11"/>
      <c r="E27" s="11">
        <v>36</v>
      </c>
      <c r="F27" s="11"/>
      <c r="G27" s="11"/>
      <c r="H27" s="11"/>
      <c r="I27" s="28"/>
      <c r="J27" s="29"/>
      <c r="K27" s="34">
        <v>2.52</v>
      </c>
      <c r="L27" s="35"/>
      <c r="M27" s="34">
        <v>2.52</v>
      </c>
      <c r="N27" s="11">
        <f t="shared" si="3"/>
        <v>38.52</v>
      </c>
      <c r="O27" s="19"/>
    </row>
    <row r="28" spans="1:15">
      <c r="A28" s="14" t="s">
        <v>36</v>
      </c>
      <c r="B28" s="11">
        <v>36</v>
      </c>
      <c r="C28" s="11"/>
      <c r="D28" s="11"/>
      <c r="E28" s="11">
        <v>36</v>
      </c>
      <c r="F28" s="11"/>
      <c r="G28" s="11"/>
      <c r="H28" s="11"/>
      <c r="I28" s="28"/>
      <c r="J28" s="29"/>
      <c r="K28" s="34">
        <v>55.26</v>
      </c>
      <c r="L28" s="35"/>
      <c r="M28" s="34">
        <v>55.26</v>
      </c>
      <c r="N28" s="11">
        <f t="shared" si="3"/>
        <v>91.26</v>
      </c>
      <c r="O28" s="19"/>
    </row>
    <row r="29" spans="1:15">
      <c r="A29" s="15" t="s">
        <v>37</v>
      </c>
      <c r="B29" s="16">
        <v>35</v>
      </c>
      <c r="C29" s="16"/>
      <c r="D29" s="16"/>
      <c r="E29" s="16">
        <v>35</v>
      </c>
      <c r="F29" s="16"/>
      <c r="G29" s="16"/>
      <c r="H29" s="16"/>
      <c r="I29" s="36"/>
      <c r="J29" s="37"/>
      <c r="K29" s="38">
        <v>35.04</v>
      </c>
      <c r="L29" s="39"/>
      <c r="M29" s="38">
        <v>35.04</v>
      </c>
      <c r="N29" s="11">
        <f t="shared" si="3"/>
        <v>70.04</v>
      </c>
      <c r="O29" s="19"/>
    </row>
    <row r="30" spans="1:15">
      <c r="A30" s="15" t="s">
        <v>38</v>
      </c>
      <c r="B30" s="16">
        <v>35</v>
      </c>
      <c r="C30" s="16"/>
      <c r="D30" s="16"/>
      <c r="E30" s="16">
        <v>35</v>
      </c>
      <c r="F30" s="16"/>
      <c r="G30" s="16"/>
      <c r="H30" s="16"/>
      <c r="I30" s="36"/>
      <c r="J30" s="37"/>
      <c r="K30" s="38">
        <v>38.4</v>
      </c>
      <c r="L30" s="39"/>
      <c r="M30" s="38">
        <v>38.4</v>
      </c>
      <c r="N30" s="11">
        <f t="shared" si="3"/>
        <v>73.4</v>
      </c>
      <c r="O30" s="19"/>
    </row>
    <row r="31" spans="1:15">
      <c r="A31" s="15" t="s">
        <v>39</v>
      </c>
      <c r="B31" s="16">
        <v>35</v>
      </c>
      <c r="C31" s="16"/>
      <c r="D31" s="16"/>
      <c r="E31" s="16">
        <v>35</v>
      </c>
      <c r="F31" s="16"/>
      <c r="G31" s="16"/>
      <c r="H31" s="16"/>
      <c r="I31" s="36"/>
      <c r="J31" s="37"/>
      <c r="K31" s="38">
        <v>17.7</v>
      </c>
      <c r="L31" s="39"/>
      <c r="M31" s="38">
        <v>17.7</v>
      </c>
      <c r="N31" s="11">
        <f t="shared" si="3"/>
        <v>52.7</v>
      </c>
      <c r="O31" s="19"/>
    </row>
    <row r="32" ht="14.25" spans="1:15">
      <c r="A32" s="17" t="s">
        <v>40</v>
      </c>
      <c r="B32" s="18">
        <f>SUM(C32+D32+E32+F32+G32+H32+I32)</f>
        <v>4252.12</v>
      </c>
      <c r="C32" s="18">
        <v>1023</v>
      </c>
      <c r="D32" s="18">
        <v>149</v>
      </c>
      <c r="E32" s="18">
        <v>2078.12</v>
      </c>
      <c r="F32" s="18">
        <v>202</v>
      </c>
      <c r="G32" s="18">
        <v>254</v>
      </c>
      <c r="H32" s="18">
        <v>516</v>
      </c>
      <c r="I32" s="18">
        <v>30</v>
      </c>
      <c r="J32" s="40">
        <v>983.2768</v>
      </c>
      <c r="K32" s="41">
        <v>3376.0905</v>
      </c>
      <c r="L32" s="18">
        <v>27</v>
      </c>
      <c r="M32" s="42">
        <v>4386.3673</v>
      </c>
      <c r="N32" s="42">
        <v>8638.4873</v>
      </c>
      <c r="O32" s="19"/>
    </row>
    <row r="33" spans="1: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</sheetData>
  <mergeCells count="6">
    <mergeCell ref="A2:N2"/>
    <mergeCell ref="A3:N3"/>
    <mergeCell ref="B4:I4"/>
    <mergeCell ref="J4:M4"/>
    <mergeCell ref="A4:A5"/>
    <mergeCell ref="N4:N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i</cp:lastModifiedBy>
  <dcterms:created xsi:type="dcterms:W3CDTF">2019-03-18T07:30:21Z</dcterms:created>
  <dcterms:modified xsi:type="dcterms:W3CDTF">2019-03-18T07:39:42Z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