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4675" windowHeight="11370" activeTab="2"/>
  </bookViews>
  <sheets>
    <sheet name="收入总表" sheetId="1" r:id="rId1"/>
    <sheet name="一般公共收入" sheetId="2" r:id="rId2"/>
    <sheet name="一般公共支出" sheetId="6" r:id="rId3"/>
    <sheet name="基金收入" sheetId="7" r:id="rId4"/>
    <sheet name="基金支出" sheetId="8" r:id="rId5"/>
    <sheet name="重点科目支出" sheetId="5" r:id="rId6"/>
    <sheet name="省市专项" sheetId="9" r:id="rId7"/>
    <sheet name="上年结转" sheetId="10" r:id="rId8"/>
    <sheet name="对乡镇转移支付" sheetId="4" r:id="rId9"/>
    <sheet name="社保基金" sheetId="3" r:id="rId10"/>
  </sheets>
  <externalReferences>
    <externalReference r:id="rId11"/>
  </externalReferences>
  <calcPr calcId="125725"/>
</workbook>
</file>

<file path=xl/calcChain.xml><?xml version="1.0" encoding="utf-8"?>
<calcChain xmlns="http://schemas.openxmlformats.org/spreadsheetml/2006/main">
  <c r="C10" i="8"/>
  <c r="D10"/>
  <c r="B10"/>
  <c r="E27"/>
  <c r="E26"/>
  <c r="E24"/>
  <c r="E20"/>
  <c r="E15"/>
  <c r="C6" l="1"/>
  <c r="D6"/>
  <c r="B6"/>
  <c r="C5" i="6"/>
  <c r="D5"/>
  <c r="E5"/>
  <c r="B5"/>
  <c r="E18" i="7"/>
  <c r="E19"/>
  <c r="C6"/>
  <c r="D6"/>
  <c r="C10"/>
  <c r="D10"/>
  <c r="B6"/>
  <c r="F5" i="6" l="1"/>
  <c r="B5" i="8"/>
  <c r="C5"/>
  <c r="D5"/>
  <c r="D5" i="7"/>
  <c r="C5"/>
  <c r="P38" i="10"/>
  <c r="F38"/>
  <c r="P37"/>
  <c r="F37"/>
  <c r="P36"/>
  <c r="F36"/>
  <c r="P35"/>
  <c r="F35"/>
  <c r="P34"/>
  <c r="F34"/>
  <c r="P33"/>
  <c r="F33"/>
  <c r="P32"/>
  <c r="E32" s="1"/>
  <c r="O31"/>
  <c r="N31"/>
  <c r="M31"/>
  <c r="L31"/>
  <c r="K31"/>
  <c r="J31"/>
  <c r="I31"/>
  <c r="H31"/>
  <c r="G31"/>
  <c r="P31" s="1"/>
  <c r="D31"/>
  <c r="C31"/>
  <c r="P30"/>
  <c r="P29"/>
  <c r="P28"/>
  <c r="P27"/>
  <c r="P26"/>
  <c r="M25"/>
  <c r="P25" s="1"/>
  <c r="P24"/>
  <c r="F24"/>
  <c r="P23"/>
  <c r="F23"/>
  <c r="P22"/>
  <c r="F22"/>
  <c r="P21"/>
  <c r="F21" s="1"/>
  <c r="P20"/>
  <c r="F20"/>
  <c r="P19"/>
  <c r="F19"/>
  <c r="P18"/>
  <c r="F18"/>
  <c r="P17"/>
  <c r="F17"/>
  <c r="P16"/>
  <c r="F16"/>
  <c r="P15"/>
  <c r="F15"/>
  <c r="P14"/>
  <c r="F14"/>
  <c r="P13"/>
  <c r="F13"/>
  <c r="P12"/>
  <c r="F12"/>
  <c r="P11"/>
  <c r="F11"/>
  <c r="P10"/>
  <c r="F10"/>
  <c r="P9"/>
  <c r="F9"/>
  <c r="P8"/>
  <c r="F8"/>
  <c r="O7"/>
  <c r="N7"/>
  <c r="L7"/>
  <c r="K7"/>
  <c r="J7"/>
  <c r="I7"/>
  <c r="H7"/>
  <c r="G7"/>
  <c r="D7"/>
  <c r="C7"/>
  <c r="M36" i="9"/>
  <c r="M35"/>
  <c r="D35"/>
  <c r="M34"/>
  <c r="D34"/>
  <c r="M33"/>
  <c r="M32"/>
  <c r="C32" s="1"/>
  <c r="M31"/>
  <c r="L30"/>
  <c r="K30"/>
  <c r="J30"/>
  <c r="I30"/>
  <c r="H30"/>
  <c r="G30"/>
  <c r="F30"/>
  <c r="E30"/>
  <c r="B30"/>
  <c r="M29"/>
  <c r="M28"/>
  <c r="M27"/>
  <c r="M26"/>
  <c r="M25"/>
  <c r="M24"/>
  <c r="M23"/>
  <c r="D23" s="1"/>
  <c r="M22"/>
  <c r="D22"/>
  <c r="M21"/>
  <c r="D21"/>
  <c r="E20"/>
  <c r="M20" s="1"/>
  <c r="D20" s="1"/>
  <c r="E19"/>
  <c r="M19" s="1"/>
  <c r="D19" s="1"/>
  <c r="M18"/>
  <c r="D18"/>
  <c r="M17"/>
  <c r="D17" s="1"/>
  <c r="M16"/>
  <c r="D16"/>
  <c r="M15"/>
  <c r="D15"/>
  <c r="M14"/>
  <c r="D14"/>
  <c r="M13"/>
  <c r="D13" s="1"/>
  <c r="M12"/>
  <c r="D12"/>
  <c r="M11"/>
  <c r="D11"/>
  <c r="M10"/>
  <c r="D10"/>
  <c r="M9"/>
  <c r="D9" s="1"/>
  <c r="M8"/>
  <c r="D8"/>
  <c r="L7"/>
  <c r="K7"/>
  <c r="J7"/>
  <c r="I7"/>
  <c r="H7"/>
  <c r="G7"/>
  <c r="F7"/>
  <c r="B7"/>
  <c r="F32" i="10" l="1"/>
  <c r="F31" s="1"/>
  <c r="E31"/>
  <c r="M30" i="9"/>
  <c r="E7"/>
  <c r="M7"/>
  <c r="F25" i="10"/>
  <c r="P7"/>
  <c r="F7"/>
  <c r="E7"/>
  <c r="M7"/>
  <c r="D7" i="9"/>
  <c r="D31"/>
  <c r="D32"/>
  <c r="D33"/>
  <c r="D36"/>
  <c r="C7"/>
  <c r="F7" i="6"/>
  <c r="F8"/>
  <c r="F9"/>
  <c r="F10"/>
  <c r="F11"/>
  <c r="F12"/>
  <c r="F13"/>
  <c r="F14"/>
  <c r="F15"/>
  <c r="F16"/>
  <c r="F17"/>
  <c r="F18"/>
  <c r="F19"/>
  <c r="F20"/>
  <c r="F21"/>
  <c r="F22"/>
  <c r="F24"/>
  <c r="F25"/>
  <c r="F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6"/>
  <c r="D21" i="2"/>
  <c r="E9"/>
  <c r="E10"/>
  <c r="E11"/>
  <c r="E12"/>
  <c r="E13"/>
  <c r="E14"/>
  <c r="E15"/>
  <c r="E16"/>
  <c r="E17"/>
  <c r="E18"/>
  <c r="E19"/>
  <c r="E20"/>
  <c r="E22"/>
  <c r="E23"/>
  <c r="E24"/>
  <c r="E25"/>
  <c r="E26"/>
  <c r="E27"/>
  <c r="E8"/>
  <c r="G5" i="6" l="1"/>
  <c r="C30" i="9"/>
  <c r="D30"/>
  <c r="B14" i="1"/>
  <c r="D14"/>
  <c r="F7"/>
  <c r="D7"/>
  <c r="E25" i="8"/>
  <c r="E23"/>
  <c r="E22"/>
  <c r="E21"/>
  <c r="E19"/>
  <c r="E18"/>
  <c r="E17"/>
  <c r="E16"/>
  <c r="E14"/>
  <c r="E13"/>
  <c r="E12"/>
  <c r="E11"/>
  <c r="E10"/>
  <c r="E9"/>
  <c r="E8"/>
  <c r="E7"/>
  <c r="E6"/>
  <c r="E5"/>
  <c r="E17" i="7"/>
  <c r="E16"/>
  <c r="E15"/>
  <c r="E14"/>
  <c r="E13"/>
  <c r="E12"/>
  <c r="E11"/>
  <c r="E10"/>
  <c r="E9"/>
  <c r="E8"/>
  <c r="E7"/>
  <c r="E6"/>
  <c r="E5"/>
  <c r="C12" i="5"/>
  <c r="D12"/>
  <c r="E12"/>
  <c r="B12"/>
  <c r="C8"/>
  <c r="C7" s="1"/>
  <c r="D8"/>
  <c r="E8"/>
  <c r="E7" s="1"/>
  <c r="B8"/>
  <c r="F9"/>
  <c r="F10"/>
  <c r="F11"/>
  <c r="F13"/>
  <c r="F14"/>
  <c r="F15"/>
  <c r="F16"/>
  <c r="F17"/>
  <c r="F18"/>
  <c r="D9" i="4"/>
  <c r="D10"/>
  <c r="D11"/>
  <c r="D12"/>
  <c r="D37"/>
  <c r="B36"/>
  <c r="D36" s="1"/>
  <c r="D35"/>
  <c r="D34"/>
  <c r="D33"/>
  <c r="C32"/>
  <c r="B32"/>
  <c r="C31"/>
  <c r="C30"/>
  <c r="B30"/>
  <c r="D23"/>
  <c r="D22"/>
  <c r="D21"/>
  <c r="D20"/>
  <c r="D19"/>
  <c r="D18"/>
  <c r="D17"/>
  <c r="D16"/>
  <c r="D15"/>
  <c r="D14"/>
  <c r="D13"/>
  <c r="D8"/>
  <c r="C7"/>
  <c r="B7"/>
  <c r="D7" s="1"/>
  <c r="B7" i="5" l="1"/>
  <c r="F12"/>
  <c r="F8"/>
  <c r="D7"/>
  <c r="F7" s="1"/>
  <c r="B31" i="4"/>
  <c r="D31" s="1"/>
  <c r="D30"/>
  <c r="D32"/>
  <c r="G7" i="1"/>
  <c r="F16" i="3"/>
  <c r="F17"/>
  <c r="F20" s="1"/>
  <c r="F18"/>
  <c r="F19"/>
  <c r="F15"/>
  <c r="F6"/>
  <c r="F7"/>
  <c r="F8"/>
  <c r="F9"/>
  <c r="F10"/>
  <c r="F11"/>
  <c r="F12"/>
  <c r="F13"/>
  <c r="F5"/>
  <c r="E20"/>
  <c r="E21" s="1"/>
  <c r="D20"/>
  <c r="C20"/>
  <c r="C21" s="1"/>
  <c r="E14"/>
  <c r="D14"/>
  <c r="C14"/>
  <c r="F14"/>
  <c r="C21" i="2"/>
  <c r="B21"/>
  <c r="C7"/>
  <c r="B7"/>
  <c r="G13" i="1"/>
  <c r="E13"/>
  <c r="G12"/>
  <c r="E12"/>
  <c r="G11"/>
  <c r="E11"/>
  <c r="G10"/>
  <c r="E10"/>
  <c r="G9"/>
  <c r="E9"/>
  <c r="F8"/>
  <c r="F14" s="1"/>
  <c r="D8"/>
  <c r="C8"/>
  <c r="C7" s="1"/>
  <c r="C14" s="1"/>
  <c r="B8"/>
  <c r="B7" s="1"/>
  <c r="B6" i="2" l="1"/>
  <c r="B5" s="1"/>
  <c r="C6"/>
  <c r="E7" i="1"/>
  <c r="D7" i="2"/>
  <c r="E21"/>
  <c r="G8" i="1"/>
  <c r="E8"/>
  <c r="D21" i="3"/>
  <c r="F21"/>
  <c r="G14" i="1"/>
  <c r="E14"/>
  <c r="E7" i="2" l="1"/>
  <c r="D6"/>
  <c r="D5" s="1"/>
  <c r="C5"/>
  <c r="E6"/>
  <c r="E5" l="1"/>
  <c r="B10" i="7"/>
  <c r="B5" s="1"/>
</calcChain>
</file>

<file path=xl/comments1.xml><?xml version="1.0" encoding="utf-8"?>
<comments xmlns="http://schemas.openxmlformats.org/spreadsheetml/2006/main">
  <authors>
    <author>非税中心/陈以国</author>
  </authors>
  <commentList>
    <comment ref="H20" authorId="0">
      <text>
        <r>
          <rPr>
            <b/>
            <sz val="9"/>
            <color indexed="81"/>
            <rFont val="宋体"/>
            <family val="3"/>
            <charset val="134"/>
          </rPr>
          <t>非税中心/陈以国:</t>
        </r>
        <r>
          <rPr>
            <sz val="9"/>
            <color indexed="81"/>
            <rFont val="宋体"/>
            <family val="3"/>
            <charset val="134"/>
          </rPr>
          <t xml:space="preserve">
扣减海域使用金因素完成调整预算74.68%。</t>
        </r>
      </text>
    </comment>
  </commentList>
</comments>
</file>

<file path=xl/sharedStrings.xml><?xml version="1.0" encoding="utf-8"?>
<sst xmlns="http://schemas.openxmlformats.org/spreadsheetml/2006/main" count="340" uniqueCount="240">
  <si>
    <t>闽侯县财政局</t>
    <phoneticPr fontId="2" type="noConversion"/>
  </si>
  <si>
    <t>单位：万元</t>
    <phoneticPr fontId="2" type="noConversion"/>
  </si>
  <si>
    <r>
      <t>2014</t>
    </r>
    <r>
      <rPr>
        <b/>
        <sz val="20"/>
        <rFont val="宋体"/>
        <charset val="134"/>
      </rPr>
      <t>年全县财政收入情况表</t>
    </r>
    <phoneticPr fontId="2" type="noConversion"/>
  </si>
  <si>
    <t>单位：万元</t>
    <phoneticPr fontId="2" type="noConversion"/>
  </si>
  <si>
    <t>房产税</t>
    <phoneticPr fontId="2" type="noConversion"/>
  </si>
  <si>
    <t>土地增值税</t>
    <phoneticPr fontId="2" type="noConversion"/>
  </si>
  <si>
    <t>专项收入</t>
    <phoneticPr fontId="2" type="noConversion"/>
  </si>
  <si>
    <t>行政事业性收费收入</t>
    <phoneticPr fontId="2" type="noConversion"/>
  </si>
  <si>
    <t>序号</t>
    <phoneticPr fontId="2" type="noConversion"/>
  </si>
  <si>
    <r>
      <t xml:space="preserve">项 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2"/>
        <rFont val="宋体"/>
        <charset val="134"/>
      </rPr>
      <t>目</t>
    </r>
    <phoneticPr fontId="2" type="noConversion"/>
  </si>
  <si>
    <t>上年结余</t>
    <phoneticPr fontId="2" type="noConversion"/>
  </si>
  <si>
    <t>本年收入</t>
    <phoneticPr fontId="2" type="noConversion"/>
  </si>
  <si>
    <t>本年支出</t>
    <phoneticPr fontId="2" type="noConversion"/>
  </si>
  <si>
    <t>累计结余</t>
    <phoneticPr fontId="2" type="noConversion"/>
  </si>
  <si>
    <t>备注</t>
    <phoneticPr fontId="2" type="noConversion"/>
  </si>
  <si>
    <t>企业职工基本养老保险基金</t>
  </si>
  <si>
    <t>机关事业单位养老保险基金</t>
  </si>
  <si>
    <t>城乡居民社会养老保险基金</t>
    <phoneticPr fontId="2" type="noConversion"/>
  </si>
  <si>
    <t>县级统筹</t>
    <phoneticPr fontId="2" type="noConversion"/>
  </si>
  <si>
    <t>城镇职工基本医疗保险基金</t>
  </si>
  <si>
    <t>城镇居民基本医疗保险基金</t>
  </si>
  <si>
    <t>新型农村合作医疗基金</t>
  </si>
  <si>
    <t>失业保险基金</t>
  </si>
  <si>
    <t>工伤保险基金</t>
  </si>
  <si>
    <t>生育保险基金</t>
  </si>
  <si>
    <t>社会保障基金合计</t>
    <phoneticPr fontId="2" type="noConversion"/>
  </si>
  <si>
    <t>被征地老年农民生活保障金</t>
    <phoneticPr fontId="2" type="noConversion"/>
  </si>
  <si>
    <t>农村居民最低生活保障资金</t>
  </si>
  <si>
    <t>城镇居民最低生活保障资金</t>
  </si>
  <si>
    <t>城乡医疗救助资金</t>
    <phoneticPr fontId="2" type="noConversion"/>
  </si>
  <si>
    <t>就业专项资金</t>
  </si>
  <si>
    <t>其他社保资金合计</t>
    <phoneticPr fontId="2" type="noConversion"/>
  </si>
  <si>
    <t>合计</t>
    <phoneticPr fontId="2" type="noConversion"/>
  </si>
  <si>
    <t>年初预算数</t>
  </si>
  <si>
    <t>调整预算数</t>
  </si>
  <si>
    <t>决算数</t>
  </si>
  <si>
    <t>单位：万元</t>
    <phoneticPr fontId="17" type="noConversion"/>
  </si>
  <si>
    <t>科目名称</t>
  </si>
  <si>
    <t>比增%</t>
    <phoneticPr fontId="17" type="noConversion"/>
  </si>
  <si>
    <t>备注</t>
    <phoneticPr fontId="17" type="noConversion"/>
  </si>
  <si>
    <t>合计</t>
    <phoneticPr fontId="17" type="noConversion"/>
  </si>
  <si>
    <t>一般公共服务</t>
  </si>
  <si>
    <t>国防</t>
  </si>
  <si>
    <t>公共安全</t>
  </si>
  <si>
    <t>教育</t>
    <phoneticPr fontId="17" type="noConversion"/>
  </si>
  <si>
    <t>文化体育与传媒</t>
  </si>
  <si>
    <t>社会保障和就业</t>
  </si>
  <si>
    <t>医疗卫生</t>
  </si>
  <si>
    <t>节能环保</t>
  </si>
  <si>
    <t>城乡社区事务</t>
  </si>
  <si>
    <t>农林水事务</t>
  </si>
  <si>
    <t>交通运输</t>
    <phoneticPr fontId="17" type="noConversion"/>
  </si>
  <si>
    <t>资源勘探电力信息等事务</t>
  </si>
  <si>
    <t>商业服务业等事务</t>
  </si>
  <si>
    <t>国土资源气象等事务</t>
  </si>
  <si>
    <t>住房保障支出</t>
  </si>
  <si>
    <t>其他支出</t>
    <phoneticPr fontId="17" type="noConversion"/>
  </si>
  <si>
    <t xml:space="preserve">   国有土地使用权出让金支出</t>
    <phoneticPr fontId="17" type="noConversion"/>
  </si>
  <si>
    <t xml:space="preserve">   城市公用事业附加支出</t>
    <phoneticPr fontId="17" type="noConversion"/>
  </si>
  <si>
    <t xml:space="preserve">   城市基础设施配套费安排的支出</t>
    <phoneticPr fontId="17" type="noConversion"/>
  </si>
  <si>
    <t xml:space="preserve">   地方水利建设基金支出</t>
    <phoneticPr fontId="17" type="noConversion"/>
  </si>
  <si>
    <t xml:space="preserve">  彩票事务</t>
  </si>
  <si>
    <t>单位：万元</t>
  </si>
  <si>
    <t>公共财政支出</t>
  </si>
  <si>
    <t>科学技术支出</t>
  </si>
  <si>
    <t>文化体育与传媒支出</t>
  </si>
  <si>
    <t>社会保障和就业支出</t>
  </si>
  <si>
    <t>节能环保支出</t>
  </si>
  <si>
    <t>城乡社区支出</t>
  </si>
  <si>
    <t>农林水支出</t>
  </si>
  <si>
    <t>其他支出(类)</t>
  </si>
  <si>
    <r>
      <t>201</t>
    </r>
    <r>
      <rPr>
        <sz val="11"/>
        <color theme="1"/>
        <rFont val="宋体"/>
        <family val="3"/>
        <charset val="134"/>
        <scheme val="minor"/>
      </rPr>
      <t>3</t>
    </r>
    <r>
      <rPr>
        <sz val="12"/>
        <rFont val="宋体"/>
        <family val="3"/>
        <charset val="134"/>
      </rPr>
      <t>年补助</t>
    </r>
    <r>
      <rPr>
        <sz val="11"/>
        <color theme="1"/>
        <rFont val="宋体"/>
        <family val="2"/>
        <charset val="134"/>
        <scheme val="minor"/>
      </rPr>
      <t xml:space="preserve">       </t>
    </r>
    <r>
      <rPr>
        <sz val="12"/>
        <rFont val="宋体"/>
        <family val="3"/>
        <charset val="134"/>
      </rPr>
      <t>下级支出</t>
    </r>
    <phoneticPr fontId="17" type="noConversion"/>
  </si>
  <si>
    <r>
      <t>201</t>
    </r>
    <r>
      <rPr>
        <sz val="11"/>
        <color theme="1"/>
        <rFont val="宋体"/>
        <family val="3"/>
        <charset val="134"/>
        <scheme val="minor"/>
      </rPr>
      <t>4</t>
    </r>
    <r>
      <rPr>
        <sz val="12"/>
        <rFont val="宋体"/>
        <family val="3"/>
        <charset val="134"/>
      </rPr>
      <t>年补助</t>
    </r>
    <r>
      <rPr>
        <sz val="11"/>
        <color theme="1"/>
        <rFont val="宋体"/>
        <family val="2"/>
        <charset val="134"/>
        <scheme val="minor"/>
      </rPr>
      <t xml:space="preserve">    </t>
    </r>
    <r>
      <rPr>
        <sz val="12"/>
        <rFont val="宋体"/>
        <family val="3"/>
        <charset val="134"/>
      </rPr>
      <t>下级支出</t>
    </r>
    <phoneticPr fontId="17" type="noConversion"/>
  </si>
  <si>
    <t>医疗卫生与计划生育</t>
    <phoneticPr fontId="1" type="noConversion"/>
  </si>
  <si>
    <t>比增%</t>
    <phoneticPr fontId="1" type="noConversion"/>
  </si>
  <si>
    <t>2014年决算数</t>
    <phoneticPr fontId="1" type="noConversion"/>
  </si>
  <si>
    <t>2013年决算数</t>
    <phoneticPr fontId="1" type="noConversion"/>
  </si>
  <si>
    <t>一、法定支出合计</t>
    <phoneticPr fontId="1" type="noConversion"/>
  </si>
  <si>
    <t>二、其他民生支出合计</t>
    <phoneticPr fontId="1" type="noConversion"/>
  </si>
  <si>
    <t>教育支出</t>
    <phoneticPr fontId="1" type="noConversion"/>
  </si>
  <si>
    <t>备注</t>
    <phoneticPr fontId="1" type="noConversion"/>
  </si>
  <si>
    <r>
      <t>201</t>
    </r>
    <r>
      <rPr>
        <sz val="11"/>
        <color theme="1"/>
        <rFont val="宋体"/>
        <family val="3"/>
        <charset val="134"/>
        <scheme val="minor"/>
      </rPr>
      <t>3</t>
    </r>
    <r>
      <rPr>
        <sz val="12"/>
        <rFont val="宋体"/>
        <family val="3"/>
        <charset val="134"/>
      </rPr>
      <t>年补助</t>
    </r>
    <r>
      <rPr>
        <sz val="11"/>
        <color theme="1"/>
        <rFont val="宋体"/>
        <family val="2"/>
        <charset val="134"/>
        <scheme val="minor"/>
      </rPr>
      <t xml:space="preserve">       </t>
    </r>
    <r>
      <rPr>
        <sz val="12"/>
        <rFont val="宋体"/>
        <family val="3"/>
        <charset val="134"/>
      </rPr>
      <t>下级支出</t>
    </r>
    <phoneticPr fontId="17" type="noConversion"/>
  </si>
  <si>
    <t>预算科目</t>
  </si>
  <si>
    <t>年  初         预算数</t>
    <phoneticPr fontId="17" type="noConversion"/>
  </si>
  <si>
    <t>调  整        预算数</t>
    <phoneticPr fontId="17" type="noConversion"/>
  </si>
  <si>
    <t>决算数</t>
    <phoneticPr fontId="17" type="noConversion"/>
  </si>
  <si>
    <t>上年           同期数</t>
    <phoneticPr fontId="17" type="noConversion"/>
  </si>
  <si>
    <t>结转下年  使 用 数</t>
    <phoneticPr fontId="17" type="noConversion"/>
  </si>
  <si>
    <t>备注</t>
    <phoneticPr fontId="17" type="noConversion"/>
  </si>
  <si>
    <t>教育</t>
  </si>
  <si>
    <t>科学技术</t>
  </si>
  <si>
    <t>节能环保</t>
    <phoneticPr fontId="17" type="noConversion"/>
  </si>
  <si>
    <t>城乡社区事务</t>
    <phoneticPr fontId="17" type="noConversion"/>
  </si>
  <si>
    <t>交通运输</t>
  </si>
  <si>
    <t>资源勘探电力信息等事务</t>
    <phoneticPr fontId="17" type="noConversion"/>
  </si>
  <si>
    <t>商业服务业等事务</t>
    <phoneticPr fontId="17" type="noConversion"/>
  </si>
  <si>
    <t>国土资源气象等事务</t>
    <phoneticPr fontId="17" type="noConversion"/>
  </si>
  <si>
    <t>住房保障支出</t>
    <phoneticPr fontId="17" type="noConversion"/>
  </si>
  <si>
    <t>粮油物资储备事务</t>
    <phoneticPr fontId="17" type="noConversion"/>
  </si>
  <si>
    <t>国债还本付息支出</t>
    <phoneticPr fontId="17" type="noConversion"/>
  </si>
  <si>
    <t>单位：万元</t>
    <phoneticPr fontId="17" type="noConversion"/>
  </si>
  <si>
    <t>预算科目</t>
    <phoneticPr fontId="17" type="noConversion"/>
  </si>
  <si>
    <t>年  初               预算数</t>
    <phoneticPr fontId="17" type="noConversion"/>
  </si>
  <si>
    <t>单位:万元</t>
  </si>
  <si>
    <t>年初            预算数</t>
    <phoneticPr fontId="17" type="noConversion"/>
  </si>
  <si>
    <t>调整            预算数</t>
    <phoneticPr fontId="17" type="noConversion"/>
  </si>
  <si>
    <t>完成调整       预算%</t>
    <phoneticPr fontId="17" type="noConversion"/>
  </si>
  <si>
    <t>项目</t>
    <phoneticPr fontId="2" type="noConversion"/>
  </si>
  <si>
    <t>年初预算数</t>
    <phoneticPr fontId="2" type="noConversion"/>
  </si>
  <si>
    <r>
      <t>201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charset val="134"/>
      </rPr>
      <t>年社会保险基金预算收支情况表</t>
    </r>
    <phoneticPr fontId="2" type="noConversion"/>
  </si>
  <si>
    <t>项    目</t>
    <phoneticPr fontId="2" type="noConversion"/>
  </si>
  <si>
    <t>年初预算</t>
    <phoneticPr fontId="2" type="noConversion"/>
  </si>
  <si>
    <t>调整预算数</t>
    <phoneticPr fontId="2" type="noConversion"/>
  </si>
  <si>
    <t>（一）一般公共预算收入</t>
    <phoneticPr fontId="2" type="noConversion"/>
  </si>
  <si>
    <t>（二）上划中央收入</t>
    <phoneticPr fontId="2" type="noConversion"/>
  </si>
  <si>
    <t>决算数</t>
    <phoneticPr fontId="1" type="noConversion"/>
  </si>
  <si>
    <t>完成调整预算%</t>
    <phoneticPr fontId="1" type="noConversion"/>
  </si>
  <si>
    <t>一般公共预算总收入</t>
    <phoneticPr fontId="2" type="noConversion"/>
  </si>
  <si>
    <t>（一）一般公共预算收入</t>
    <phoneticPr fontId="2" type="noConversion"/>
  </si>
  <si>
    <t>1、税收收入</t>
    <phoneticPr fontId="2" type="noConversion"/>
  </si>
  <si>
    <t>增值税</t>
    <phoneticPr fontId="2" type="noConversion"/>
  </si>
  <si>
    <t>营业税</t>
    <phoneticPr fontId="2" type="noConversion"/>
  </si>
  <si>
    <t>企业所得税</t>
    <phoneticPr fontId="2" type="noConversion"/>
  </si>
  <si>
    <t>个人所得税</t>
    <phoneticPr fontId="2" type="noConversion"/>
  </si>
  <si>
    <t>资源税</t>
    <phoneticPr fontId="2" type="noConversion"/>
  </si>
  <si>
    <t>城市维护建设税</t>
    <phoneticPr fontId="2" type="noConversion"/>
  </si>
  <si>
    <t>印花税</t>
    <phoneticPr fontId="2" type="noConversion"/>
  </si>
  <si>
    <t>城镇土地使用税</t>
    <phoneticPr fontId="2" type="noConversion"/>
  </si>
  <si>
    <t>车船税</t>
    <phoneticPr fontId="2" type="noConversion"/>
  </si>
  <si>
    <t>耕地占用税</t>
    <phoneticPr fontId="2" type="noConversion"/>
  </si>
  <si>
    <t>契税</t>
    <phoneticPr fontId="2" type="noConversion"/>
  </si>
  <si>
    <t>2、非税收入</t>
    <phoneticPr fontId="2" type="noConversion"/>
  </si>
  <si>
    <t>罚没收入</t>
    <phoneticPr fontId="2" type="noConversion"/>
  </si>
  <si>
    <t>国有资本经营收入</t>
    <phoneticPr fontId="2" type="noConversion"/>
  </si>
  <si>
    <t>国有资源（资产）有偿使用收入</t>
    <phoneticPr fontId="2" type="noConversion"/>
  </si>
  <si>
    <t>（二）上划中央收入</t>
    <phoneticPr fontId="2" type="noConversion"/>
  </si>
  <si>
    <t>预备费</t>
    <phoneticPr fontId="1" type="noConversion"/>
  </si>
  <si>
    <r>
      <t>2014</t>
    </r>
    <r>
      <rPr>
        <sz val="12"/>
        <color theme="1"/>
        <rFont val="仿宋_GB2312"/>
        <family val="3"/>
        <charset val="134"/>
      </rPr>
      <t>年实际收入数</t>
    </r>
    <phoneticPr fontId="2" type="noConversion"/>
  </si>
  <si>
    <r>
      <t>完成调整预算</t>
    </r>
    <r>
      <rPr>
        <sz val="12"/>
        <rFont val="仿宋_GB2312"/>
        <family val="3"/>
        <charset val="134"/>
      </rPr>
      <t>%</t>
    </r>
    <phoneticPr fontId="2" type="noConversion"/>
  </si>
  <si>
    <t>一、一般公共预算总收入</t>
    <phoneticPr fontId="2" type="noConversion"/>
  </si>
  <si>
    <t xml:space="preserve">   1、地方税收收入</t>
    <phoneticPr fontId="2" type="noConversion"/>
  </si>
  <si>
    <t xml:space="preserve">   2、非税收入</t>
    <phoneticPr fontId="2" type="noConversion"/>
  </si>
  <si>
    <t>二、政府性基金收入</t>
    <phoneticPr fontId="2" type="noConversion"/>
  </si>
  <si>
    <t xml:space="preserve">  其中：土地基金收入</t>
    <phoneticPr fontId="2" type="noConversion"/>
  </si>
  <si>
    <t>财政总收入（含基金）</t>
    <phoneticPr fontId="2" type="noConversion"/>
  </si>
  <si>
    <t xml:space="preserve"> 闽侯县财政局</t>
    <phoneticPr fontId="2" type="noConversion"/>
  </si>
  <si>
    <t>专项补助合计</t>
    <phoneticPr fontId="17" type="noConversion"/>
  </si>
  <si>
    <t>支出数合计</t>
    <phoneticPr fontId="17" type="noConversion"/>
  </si>
  <si>
    <t>结转数</t>
    <phoneticPr fontId="17" type="noConversion"/>
  </si>
  <si>
    <t>企业科</t>
    <phoneticPr fontId="17" type="noConversion"/>
  </si>
  <si>
    <t>经建科</t>
    <phoneticPr fontId="17" type="noConversion"/>
  </si>
  <si>
    <t>教育科</t>
    <phoneticPr fontId="17" type="noConversion"/>
  </si>
  <si>
    <t>社保科</t>
    <phoneticPr fontId="17" type="noConversion"/>
  </si>
  <si>
    <t>行政政法</t>
    <phoneticPr fontId="17" type="noConversion"/>
  </si>
  <si>
    <t>农综科</t>
    <phoneticPr fontId="17" type="noConversion"/>
  </si>
  <si>
    <t>预算科</t>
    <phoneticPr fontId="17" type="noConversion"/>
  </si>
  <si>
    <t>农财科</t>
    <phoneticPr fontId="17" type="noConversion"/>
  </si>
  <si>
    <t>粮油物资储备管理事务</t>
  </si>
  <si>
    <t>其他支出</t>
  </si>
  <si>
    <t>科目编码</t>
  </si>
  <si>
    <t>上年结转_x000D_
使用数</t>
  </si>
  <si>
    <t>动用上年_x000D_
净结余</t>
  </si>
  <si>
    <t>支出数</t>
    <phoneticPr fontId="17" type="noConversion"/>
  </si>
  <si>
    <t>国地税</t>
    <phoneticPr fontId="17" type="noConversion"/>
  </si>
  <si>
    <t xml:space="preserve">  其他政府性基金支出</t>
    <phoneticPr fontId="17" type="noConversion"/>
  </si>
  <si>
    <t xml:space="preserve"> 闽侯县财政局</t>
    <phoneticPr fontId="1" type="noConversion"/>
  </si>
  <si>
    <t>政府性基金收入合计</t>
    <phoneticPr fontId="17" type="noConversion"/>
  </si>
  <si>
    <t>一、土地基金收入小计</t>
  </si>
  <si>
    <t>（一）国有土地基金收益收入</t>
  </si>
  <si>
    <t>（二）农业土地开发资金收入</t>
  </si>
  <si>
    <t>（三）国有土地使用权出让收入</t>
  </si>
  <si>
    <t>二、其他基金收入小计</t>
  </si>
  <si>
    <t>（一）育林基金收入</t>
  </si>
  <si>
    <t>（二）森林植被费恢复收入</t>
  </si>
  <si>
    <t>（三）地方水利建设基金收入</t>
  </si>
  <si>
    <t>（四）残疾人就业保障金收入</t>
  </si>
  <si>
    <t>（五）政府住房基金收入</t>
  </si>
  <si>
    <t>（六）城市公用事业附加收入</t>
  </si>
  <si>
    <t>（七）城市基础设施配套费收入</t>
  </si>
  <si>
    <t>（八）彩票公益金收入</t>
    <phoneticPr fontId="17" type="noConversion"/>
  </si>
  <si>
    <t>（九）价格调节基金收入</t>
  </si>
  <si>
    <t>调  整           预算数</t>
    <phoneticPr fontId="17" type="noConversion"/>
  </si>
  <si>
    <t>完成调整      预算%</t>
    <phoneticPr fontId="17" type="noConversion"/>
  </si>
  <si>
    <t>合  计</t>
    <phoneticPr fontId="1" type="noConversion"/>
  </si>
  <si>
    <t>完成调整 预算%</t>
    <phoneticPr fontId="17" type="noConversion"/>
  </si>
  <si>
    <t>政府性基金支出合计</t>
  </si>
  <si>
    <t>一、土地基金支出小计</t>
  </si>
  <si>
    <t>（一）国有土地使用权出让收入安排的支出</t>
  </si>
  <si>
    <t>（二）国有土地收益基金支出</t>
  </si>
  <si>
    <t>（三）农业土地开发资金支出</t>
  </si>
  <si>
    <t>二、其他基金支出小计</t>
  </si>
  <si>
    <t>（一）地方教育附加安排的支出</t>
  </si>
  <si>
    <t>（二）文化事业建设费安排的支出</t>
  </si>
  <si>
    <t>（三）大中型水库移民后期扶持基金支出</t>
  </si>
  <si>
    <t>（四）小型水库移民扶助基金支出</t>
  </si>
  <si>
    <t>（五）残疾人就业保障金支出</t>
  </si>
  <si>
    <t>（六）政府住房基金支出</t>
  </si>
  <si>
    <t>（七）城市公用事业附加安排的支出</t>
  </si>
  <si>
    <t>（八）新增建设用地土地有偿使用费安排的支出</t>
  </si>
  <si>
    <t>（九）城市基础设施配套费安排的支出</t>
  </si>
  <si>
    <t>（十）新菜地开发建设基金支出</t>
  </si>
  <si>
    <t>（十一）育林基金支出</t>
  </si>
  <si>
    <t>（十二）森林植被恢复费安排的支出</t>
  </si>
  <si>
    <t>（十三）地方水利建设基金支出</t>
  </si>
  <si>
    <t>（十四）大中型水库库区基金支出</t>
  </si>
  <si>
    <t>（十五）国家重大水利工程建设基金支出</t>
  </si>
  <si>
    <t>（十六）彩票公益金安排的支出</t>
    <phoneticPr fontId="17" type="noConversion"/>
  </si>
  <si>
    <t>（十七）其他政府性基金支出</t>
    <phoneticPr fontId="1" type="noConversion"/>
  </si>
  <si>
    <t>闽侯县财政局</t>
    <phoneticPr fontId="17" type="noConversion"/>
  </si>
  <si>
    <t>2014年县本级政府性基金对乡镇财政转移支付情况表</t>
    <phoneticPr fontId="17" type="noConversion"/>
  </si>
  <si>
    <t>2014年县本级一般公共预算省市专项补助支出情况表</t>
    <phoneticPr fontId="17" type="noConversion"/>
  </si>
  <si>
    <t>2014年县本级基金政府性省市专项补助支出情况表</t>
    <phoneticPr fontId="17" type="noConversion"/>
  </si>
  <si>
    <t>2014年全县一般公共预算收入决算表</t>
    <phoneticPr fontId="2" type="noConversion"/>
  </si>
  <si>
    <t>2014年全县一般公共预算支出决算表</t>
    <phoneticPr fontId="17" type="noConversion"/>
  </si>
  <si>
    <t>2014年全县政府性基金预算收入决算表</t>
    <phoneticPr fontId="17" type="noConversion"/>
  </si>
  <si>
    <t>2014年全县政府性基金预算支出决算表</t>
    <phoneticPr fontId="17" type="noConversion"/>
  </si>
  <si>
    <t>2014年度县本级一般公共预算重点科目支出情况表</t>
    <phoneticPr fontId="1" type="noConversion"/>
  </si>
  <si>
    <t>2014年县本级上年结转一般公共预算支出情况表</t>
    <phoneticPr fontId="17" type="noConversion"/>
  </si>
  <si>
    <t>2014年县本级上年结转政府性基金支出情况表</t>
    <phoneticPr fontId="17" type="noConversion"/>
  </si>
  <si>
    <t>2014年县本级一般公共预算对乡镇财政转移支付情况表</t>
    <phoneticPr fontId="17" type="noConversion"/>
  </si>
  <si>
    <t>附表十：</t>
    <phoneticPr fontId="2" type="noConversion"/>
  </si>
  <si>
    <t>附表九：</t>
    <phoneticPr fontId="17" type="noConversion"/>
  </si>
  <si>
    <t>附表八：</t>
    <phoneticPr fontId="17" type="noConversion"/>
  </si>
  <si>
    <t>附表七：</t>
    <phoneticPr fontId="17" type="noConversion"/>
  </si>
  <si>
    <t>附表六：</t>
    <phoneticPr fontId="17" type="noConversion"/>
  </si>
  <si>
    <t>附表五：</t>
    <phoneticPr fontId="17" type="noConversion"/>
  </si>
  <si>
    <t>附表四：</t>
    <phoneticPr fontId="17" type="noConversion"/>
  </si>
  <si>
    <t>附表三：</t>
    <phoneticPr fontId="17" type="noConversion"/>
  </si>
  <si>
    <t>附表二：</t>
    <phoneticPr fontId="2" type="noConversion"/>
  </si>
  <si>
    <t>附表一：</t>
    <phoneticPr fontId="2" type="noConversion"/>
  </si>
  <si>
    <t>调整后        预算数</t>
    <phoneticPr fontId="2" type="noConversion"/>
  </si>
  <si>
    <r>
      <t>2013</t>
    </r>
    <r>
      <rPr>
        <sz val="12"/>
        <color theme="1"/>
        <rFont val="仿宋_GB2312"/>
        <family val="3"/>
        <charset val="134"/>
      </rPr>
      <t>年实际        收入数</t>
    </r>
    <phoneticPr fontId="2" type="noConversion"/>
  </si>
  <si>
    <r>
      <t>同比      增长</t>
    </r>
    <r>
      <rPr>
        <sz val="12"/>
        <rFont val="仿宋_GB2312"/>
        <family val="3"/>
        <charset val="134"/>
      </rPr>
      <t>%</t>
    </r>
    <phoneticPr fontId="2" type="noConversion"/>
  </si>
  <si>
    <t>专项补助合计</t>
    <phoneticPr fontId="17" type="noConversion"/>
  </si>
  <si>
    <t>支出数合计</t>
    <phoneticPr fontId="17" type="noConversion"/>
  </si>
  <si>
    <t>结转数</t>
    <phoneticPr fontId="17" type="noConversion"/>
  </si>
  <si>
    <t>合计</t>
    <phoneticPr fontId="17" type="noConversion"/>
  </si>
  <si>
    <t xml:space="preserve">闽侯县财政局    </t>
    <phoneticPr fontId="17" type="noConversion"/>
  </si>
  <si>
    <t xml:space="preserve">闽侯县财政局              </t>
    <phoneticPr fontId="17" type="noConversion"/>
  </si>
  <si>
    <t xml:space="preserve">闽侯县财政局       </t>
    <phoneticPr fontId="17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</si>
</sst>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#,##0_ "/>
    <numFmt numFmtId="177" formatCode="0.0"/>
    <numFmt numFmtId="178" formatCode="0_);[Red]\(0\)"/>
    <numFmt numFmtId="179" formatCode="_ * #,##0_ ;_ * \-#,##0_ ;_ * &quot;-&quot;??_ ;_ @_ "/>
    <numFmt numFmtId="180" formatCode="0.0_ "/>
    <numFmt numFmtId="181" formatCode="0.00_ "/>
    <numFmt numFmtId="182" formatCode="0_ "/>
  </numFmts>
  <fonts count="3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20"/>
      <name val="Times New Roman"/>
      <family val="1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0"/>
      <name val="Helv"/>
      <family val="2"/>
    </font>
    <font>
      <sz val="12"/>
      <name val="Helv"/>
      <family val="2"/>
    </font>
    <font>
      <b/>
      <sz val="12"/>
      <name val="仿宋_GB2312"/>
      <family val="3"/>
      <charset val="134"/>
    </font>
    <font>
      <b/>
      <sz val="18"/>
      <name val="黑体"/>
      <family val="3"/>
      <charset val="134"/>
    </font>
    <font>
      <sz val="10"/>
      <name val="仿宋_GB2312"/>
      <family val="3"/>
      <charset val="134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8"/>
      <name val="黑体"/>
      <family val="3"/>
      <charset val="134"/>
    </font>
    <font>
      <sz val="9"/>
      <name val="仿宋_GB2312"/>
      <family val="3"/>
      <charset val="134"/>
    </font>
    <font>
      <b/>
      <sz val="2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8"/>
      <name val="宋体"/>
      <family val="3"/>
      <charset val="134"/>
    </font>
    <font>
      <b/>
      <sz val="12"/>
      <color theme="1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mediumGray">
        <fgColor indexed="9"/>
        <bgColor indexed="75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8" fillId="0" borderId="0"/>
  </cellStyleXfs>
  <cellXfs count="210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/>
    <xf numFmtId="0" fontId="0" fillId="0" borderId="2" xfId="0" applyBorder="1" applyAlignment="1"/>
    <xf numFmtId="0" fontId="8" fillId="0" borderId="0" xfId="3" applyFill="1" applyAlignment="1">
      <alignment vertical="center"/>
    </xf>
    <xf numFmtId="31" fontId="8" fillId="0" borderId="0" xfId="0" applyNumberFormat="1" applyFont="1" applyAlignment="1">
      <alignment vertical="center"/>
    </xf>
    <xf numFmtId="178" fontId="9" fillId="0" borderId="0" xfId="4" applyNumberFormat="1" applyFont="1" applyFill="1" applyAlignment="1" applyProtection="1">
      <alignment horizontal="center" vertical="center"/>
    </xf>
    <xf numFmtId="178" fontId="8" fillId="0" borderId="1" xfId="4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8" fillId="0" borderId="0" xfId="0" applyFont="1" applyAlignment="1"/>
    <xf numFmtId="178" fontId="8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78" fontId="10" fillId="0" borderId="2" xfId="0" applyNumberFormat="1" applyFont="1" applyBorder="1" applyAlignment="1">
      <alignment horizontal="left" vertical="center"/>
    </xf>
    <xf numFmtId="176" fontId="10" fillId="0" borderId="2" xfId="0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81" fontId="11" fillId="0" borderId="0" xfId="0" applyNumberFormat="1" applyFont="1" applyAlignment="1">
      <alignment horizontal="center" vertical="center"/>
    </xf>
    <xf numFmtId="0" fontId="16" fillId="0" borderId="0" xfId="0" applyFont="1" applyAlignment="1"/>
    <xf numFmtId="182" fontId="0" fillId="0" borderId="0" xfId="0" applyNumberFormat="1" applyFill="1" applyAlignment="1"/>
    <xf numFmtId="180" fontId="0" fillId="0" borderId="0" xfId="0" applyNumberFormat="1" applyFill="1" applyAlignment="1"/>
    <xf numFmtId="31" fontId="19" fillId="0" borderId="0" xfId="0" applyNumberFormat="1" applyFont="1" applyAlignment="1"/>
    <xf numFmtId="180" fontId="19" fillId="0" borderId="0" xfId="0" applyNumberFormat="1" applyFont="1" applyFill="1" applyAlignment="1"/>
    <xf numFmtId="182" fontId="20" fillId="0" borderId="5" xfId="0" applyNumberFormat="1" applyFont="1" applyFill="1" applyBorder="1" applyAlignment="1" applyProtection="1">
      <alignment horizontal="center" vertical="center"/>
    </xf>
    <xf numFmtId="176" fontId="20" fillId="0" borderId="2" xfId="0" applyNumberFormat="1" applyFont="1" applyFill="1" applyBorder="1" applyAlignment="1">
      <alignment horizontal="right" vertical="center"/>
    </xf>
    <xf numFmtId="180" fontId="20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 applyAlignment="1"/>
    <xf numFmtId="182" fontId="0" fillId="0" borderId="0" xfId="0" applyNumberFormat="1" applyFont="1" applyFill="1" applyAlignment="1"/>
    <xf numFmtId="182" fontId="20" fillId="0" borderId="5" xfId="0" applyNumberFormat="1" applyFont="1" applyFill="1" applyBorder="1" applyAlignment="1" applyProtection="1">
      <alignment vertical="center"/>
    </xf>
    <xf numFmtId="182" fontId="21" fillId="0" borderId="0" xfId="0" applyNumberFormat="1" applyFont="1" applyFill="1" applyAlignment="1"/>
    <xf numFmtId="182" fontId="18" fillId="0" borderId="2" xfId="0" applyNumberFormat="1" applyFont="1" applyFill="1" applyBorder="1" applyAlignment="1" applyProtection="1">
      <alignment horizontal="center" vertical="center"/>
    </xf>
    <xf numFmtId="182" fontId="20" fillId="0" borderId="2" xfId="0" applyNumberFormat="1" applyFont="1" applyFill="1" applyBorder="1" applyAlignment="1" applyProtection="1">
      <alignment vertical="center"/>
    </xf>
    <xf numFmtId="182" fontId="20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right" vertical="center"/>
    </xf>
    <xf numFmtId="182" fontId="0" fillId="0" borderId="2" xfId="0" applyNumberFormat="1" applyFill="1" applyBorder="1" applyAlignment="1"/>
    <xf numFmtId="182" fontId="20" fillId="0" borderId="2" xfId="0" applyNumberFormat="1" applyFont="1" applyFill="1" applyBorder="1" applyAlignment="1" applyProtection="1">
      <alignment vertical="center" wrapText="1"/>
    </xf>
    <xf numFmtId="0" fontId="0" fillId="2" borderId="0" xfId="0" applyFill="1">
      <alignment vertical="center"/>
    </xf>
    <xf numFmtId="4" fontId="0" fillId="0" borderId="0" xfId="0" applyNumberFormat="1">
      <alignment vertical="center"/>
    </xf>
    <xf numFmtId="179" fontId="20" fillId="0" borderId="2" xfId="1" applyNumberFormat="1" applyFont="1" applyFill="1" applyBorder="1" applyAlignment="1" applyProtection="1">
      <alignment horizontal="right" vertical="center"/>
    </xf>
    <xf numFmtId="179" fontId="20" fillId="0" borderId="4" xfId="1" applyNumberFormat="1" applyFont="1" applyFill="1" applyBorder="1" applyAlignment="1" applyProtection="1">
      <alignment horizontal="right" vertical="center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20" fillId="0" borderId="5" xfId="0" applyNumberFormat="1" applyFont="1" applyFill="1" applyBorder="1" applyAlignment="1" applyProtection="1">
      <alignment vertical="center"/>
    </xf>
    <xf numFmtId="0" fontId="20" fillId="0" borderId="8" xfId="0" applyNumberFormat="1" applyFont="1" applyFill="1" applyBorder="1" applyAlignment="1" applyProtection="1">
      <alignment vertical="center"/>
    </xf>
    <xf numFmtId="43" fontId="20" fillId="0" borderId="2" xfId="1" applyNumberFormat="1" applyFont="1" applyFill="1" applyBorder="1" applyAlignment="1" applyProtection="1">
      <alignment horizontal="right" vertical="center"/>
    </xf>
    <xf numFmtId="0" fontId="20" fillId="0" borderId="5" xfId="0" applyNumberFormat="1" applyFont="1" applyFill="1" applyBorder="1" applyAlignment="1" applyProtection="1">
      <alignment horizontal="left" vertical="center"/>
    </xf>
    <xf numFmtId="0" fontId="0" fillId="0" borderId="0" xfId="0" applyFill="1">
      <alignment vertical="center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5" xfId="0" applyNumberFormat="1" applyFont="1" applyFill="1" applyBorder="1" applyAlignment="1" applyProtection="1">
      <alignment vertical="center"/>
    </xf>
    <xf numFmtId="1" fontId="10" fillId="0" borderId="2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/>
    </xf>
    <xf numFmtId="10" fontId="10" fillId="0" borderId="2" xfId="0" applyNumberFormat="1" applyFont="1" applyFill="1" applyBorder="1" applyAlignment="1">
      <alignment vertical="center" wrapText="1"/>
    </xf>
    <xf numFmtId="3" fontId="10" fillId="0" borderId="2" xfId="0" applyNumberFormat="1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>
      <alignment vertical="center" wrapText="1"/>
    </xf>
    <xf numFmtId="3" fontId="10" fillId="0" borderId="0" xfId="0" applyNumberFormat="1" applyFont="1" applyFill="1">
      <alignment vertical="center"/>
    </xf>
    <xf numFmtId="3" fontId="10" fillId="0" borderId="2" xfId="0" applyNumberFormat="1" applyFont="1" applyFill="1" applyBorder="1" applyAlignment="1" applyProtection="1">
      <alignment vertical="center"/>
    </xf>
    <xf numFmtId="3" fontId="10" fillId="3" borderId="2" xfId="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horizontal="left" vertical="center"/>
    </xf>
    <xf numFmtId="0" fontId="20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10" fillId="0" borderId="0" xfId="0" applyFont="1">
      <alignment vertical="center"/>
    </xf>
    <xf numFmtId="3" fontId="10" fillId="0" borderId="0" xfId="0" applyNumberFormat="1" applyFont="1">
      <alignment vertical="center"/>
    </xf>
    <xf numFmtId="178" fontId="13" fillId="0" borderId="2" xfId="4" applyNumberFormat="1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 wrapText="1"/>
    </xf>
    <xf numFmtId="178" fontId="13" fillId="0" borderId="2" xfId="4" applyNumberFormat="1" applyFont="1" applyFill="1" applyBorder="1" applyAlignment="1" applyProtection="1">
      <alignment horizontal="center" vertical="center"/>
    </xf>
    <xf numFmtId="178" fontId="13" fillId="0" borderId="2" xfId="4" applyNumberFormat="1" applyFont="1" applyFill="1" applyBorder="1" applyAlignment="1" applyProtection="1">
      <alignment horizontal="center" vertical="center" wrapText="1"/>
    </xf>
    <xf numFmtId="0" fontId="13" fillId="0" borderId="2" xfId="2" applyFont="1" applyFill="1" applyBorder="1" applyAlignment="1">
      <alignment vertical="center" wrapText="1"/>
    </xf>
    <xf numFmtId="179" fontId="30" fillId="0" borderId="2" xfId="1" applyNumberFormat="1" applyFont="1" applyFill="1" applyBorder="1" applyAlignment="1" applyProtection="1">
      <alignment horizontal="right" vertical="center"/>
    </xf>
    <xf numFmtId="179" fontId="30" fillId="0" borderId="2" xfId="1" applyNumberFormat="1" applyFont="1" applyFill="1" applyBorder="1" applyAlignment="1" applyProtection="1">
      <alignment vertical="center"/>
    </xf>
    <xf numFmtId="180" fontId="30" fillId="0" borderId="2" xfId="2" applyNumberFormat="1" applyFont="1" applyFill="1" applyBorder="1" applyAlignment="1">
      <alignment vertical="center"/>
    </xf>
    <xf numFmtId="0" fontId="10" fillId="0" borderId="2" xfId="2" applyNumberFormat="1" applyFont="1" applyFill="1" applyBorder="1" applyAlignment="1" applyProtection="1">
      <alignment horizontal="left" vertical="center" wrapText="1" indent="1"/>
    </xf>
    <xf numFmtId="179" fontId="30" fillId="0" borderId="2" xfId="1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31" fontId="10" fillId="0" borderId="0" xfId="0" applyNumberFormat="1" applyFont="1" applyAlignment="1">
      <alignment vertical="center"/>
    </xf>
    <xf numFmtId="182" fontId="22" fillId="0" borderId="0" xfId="0" applyNumberFormat="1" applyFont="1" applyFill="1" applyAlignment="1" applyProtection="1">
      <alignment vertical="center"/>
    </xf>
    <xf numFmtId="178" fontId="22" fillId="0" borderId="0" xfId="0" applyNumberFormat="1" applyFont="1" applyFill="1" applyAlignment="1" applyProtection="1">
      <alignment vertical="center"/>
    </xf>
    <xf numFmtId="182" fontId="21" fillId="0" borderId="0" xfId="0" applyNumberFormat="1" applyFont="1" applyFill="1" applyAlignment="1">
      <alignment horizontal="center"/>
    </xf>
    <xf numFmtId="179" fontId="20" fillId="0" borderId="15" xfId="1" applyNumberFormat="1" applyFont="1" applyFill="1" applyBorder="1" applyAlignment="1" applyProtection="1">
      <alignment horizontal="right" vertical="center"/>
    </xf>
    <xf numFmtId="3" fontId="20" fillId="0" borderId="6" xfId="0" applyNumberFormat="1" applyFont="1" applyFill="1" applyBorder="1" applyAlignment="1" applyProtection="1">
      <alignment horizontal="right" vertical="center"/>
    </xf>
    <xf numFmtId="3" fontId="20" fillId="0" borderId="2" xfId="0" applyNumberFormat="1" applyFont="1" applyFill="1" applyBorder="1" applyAlignment="1" applyProtection="1">
      <alignment horizontal="right" vertical="center"/>
    </xf>
    <xf numFmtId="182" fontId="0" fillId="0" borderId="6" xfId="0" applyNumberFormat="1" applyFill="1" applyBorder="1" applyAlignment="1"/>
    <xf numFmtId="182" fontId="0" fillId="0" borderId="5" xfId="0" applyNumberFormat="1" applyFill="1" applyBorder="1" applyAlignment="1"/>
    <xf numFmtId="179" fontId="20" fillId="0" borderId="17" xfId="1" applyNumberFormat="1" applyFont="1" applyFill="1" applyBorder="1" applyAlignment="1" applyProtection="1">
      <alignment horizontal="right" vertical="center"/>
    </xf>
    <xf numFmtId="179" fontId="20" fillId="0" borderId="18" xfId="1" applyNumberFormat="1" applyFont="1" applyFill="1" applyBorder="1" applyAlignment="1" applyProtection="1">
      <alignment horizontal="right" vertical="center"/>
    </xf>
    <xf numFmtId="0" fontId="32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178" fontId="21" fillId="0" borderId="0" xfId="0" applyNumberFormat="1" applyFont="1" applyFill="1" applyBorder="1" applyAlignment="1" applyProtection="1">
      <alignment horizontal="right" vertical="center"/>
    </xf>
    <xf numFmtId="182" fontId="0" fillId="0" borderId="0" xfId="0" applyNumberFormat="1" applyFill="1" applyBorder="1" applyAlignment="1"/>
    <xf numFmtId="182" fontId="20" fillId="0" borderId="6" xfId="0" applyNumberFormat="1" applyFont="1" applyFill="1" applyBorder="1" applyAlignment="1"/>
    <xf numFmtId="182" fontId="20" fillId="0" borderId="2" xfId="0" applyNumberFormat="1" applyFont="1" applyFill="1" applyBorder="1" applyAlignment="1"/>
    <xf numFmtId="182" fontId="20" fillId="0" borderId="5" xfId="0" applyNumberFormat="1" applyFont="1" applyFill="1" applyBorder="1" applyAlignment="1"/>
    <xf numFmtId="178" fontId="21" fillId="0" borderId="0" xfId="0" applyNumberFormat="1" applyFont="1" applyFill="1" applyAlignment="1"/>
    <xf numFmtId="182" fontId="0" fillId="0" borderId="0" xfId="0" applyNumberFormat="1" applyAlignment="1"/>
    <xf numFmtId="0" fontId="19" fillId="0" borderId="0" xfId="0" applyFont="1" applyAlignment="1"/>
    <xf numFmtId="0" fontId="0" fillId="0" borderId="6" xfId="0" applyBorder="1" applyAlignment="1"/>
    <xf numFmtId="0" fontId="21" fillId="4" borderId="5" xfId="0" applyNumberFormat="1" applyFont="1" applyFill="1" applyBorder="1" applyAlignment="1" applyProtection="1">
      <alignment horizontal="left" vertical="top"/>
    </xf>
    <xf numFmtId="3" fontId="20" fillId="0" borderId="21" xfId="0" applyNumberFormat="1" applyFont="1" applyFill="1" applyBorder="1" applyAlignment="1" applyProtection="1">
      <alignment horizontal="right" vertical="center"/>
    </xf>
    <xf numFmtId="0" fontId="21" fillId="4" borderId="5" xfId="0" applyNumberFormat="1" applyFont="1" applyFill="1" applyBorder="1" applyAlignment="1" applyProtection="1">
      <alignment horizontal="left" vertical="center"/>
    </xf>
    <xf numFmtId="3" fontId="20" fillId="0" borderId="15" xfId="0" applyNumberFormat="1" applyFont="1" applyFill="1" applyBorder="1" applyAlignment="1" applyProtection="1">
      <alignment horizontal="right" vertical="center"/>
    </xf>
    <xf numFmtId="0" fontId="0" fillId="0" borderId="5" xfId="0" applyBorder="1" applyAlignment="1"/>
    <xf numFmtId="3" fontId="0" fillId="0" borderId="2" xfId="0" applyNumberFormat="1" applyBorder="1" applyAlignment="1"/>
    <xf numFmtId="3" fontId="20" fillId="0" borderId="17" xfId="0" applyNumberFormat="1" applyFont="1" applyFill="1" applyBorder="1" applyAlignment="1" applyProtection="1">
      <alignment horizontal="right" vertical="center"/>
    </xf>
    <xf numFmtId="3" fontId="20" fillId="0" borderId="18" xfId="0" applyNumberFormat="1" applyFont="1" applyFill="1" applyBorder="1" applyAlignment="1" applyProtection="1">
      <alignment horizontal="right" vertical="center"/>
    </xf>
    <xf numFmtId="0" fontId="32" fillId="0" borderId="22" xfId="0" applyNumberFormat="1" applyFont="1" applyFill="1" applyBorder="1" applyAlignment="1" applyProtection="1">
      <alignment horizontal="left" vertical="center" wrapText="1"/>
    </xf>
    <xf numFmtId="3" fontId="20" fillId="0" borderId="4" xfId="0" applyNumberFormat="1" applyFont="1" applyFill="1" applyBorder="1" applyAlignment="1" applyProtection="1">
      <alignment horizontal="right" vertical="center"/>
    </xf>
    <xf numFmtId="3" fontId="0" fillId="0" borderId="0" xfId="0" applyNumberFormat="1" applyAlignment="1"/>
    <xf numFmtId="0" fontId="32" fillId="0" borderId="16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79" fontId="10" fillId="0" borderId="2" xfId="1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3" borderId="5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right" vertical="center" wrapText="1"/>
    </xf>
    <xf numFmtId="0" fontId="13" fillId="3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179" fontId="20" fillId="0" borderId="2" xfId="1" applyNumberFormat="1" applyFont="1" applyFill="1" applyBorder="1" applyAlignment="1">
      <alignment vertical="center"/>
    </xf>
    <xf numFmtId="179" fontId="20" fillId="0" borderId="15" xfId="1" applyNumberFormat="1" applyFont="1" applyFill="1" applyBorder="1" applyAlignment="1">
      <alignment vertical="center"/>
    </xf>
    <xf numFmtId="179" fontId="20" fillId="0" borderId="17" xfId="1" applyNumberFormat="1" applyFont="1" applyFill="1" applyBorder="1" applyAlignment="1">
      <alignment vertical="center"/>
    </xf>
    <xf numFmtId="179" fontId="20" fillId="0" borderId="18" xfId="1" applyNumberFormat="1" applyFont="1" applyFill="1" applyBorder="1" applyAlignment="1">
      <alignment vertical="center"/>
    </xf>
    <xf numFmtId="180" fontId="19" fillId="0" borderId="0" xfId="0" applyNumberFormat="1" applyFont="1" applyFill="1" applyAlignment="1">
      <alignment vertical="center"/>
    </xf>
    <xf numFmtId="0" fontId="0" fillId="0" borderId="0" xfId="0">
      <alignment vertical="center"/>
    </xf>
    <xf numFmtId="0" fontId="10" fillId="0" borderId="0" xfId="2" applyFont="1" applyFill="1" applyAlignment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0" fontId="31" fillId="0" borderId="2" xfId="0" applyFont="1" applyBorder="1" applyAlignment="1">
      <alignment vertical="center"/>
    </xf>
    <xf numFmtId="177" fontId="10" fillId="0" borderId="2" xfId="0" applyNumberFormat="1" applyFont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178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vertical="center"/>
    </xf>
    <xf numFmtId="0" fontId="20" fillId="0" borderId="16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/>
    </xf>
    <xf numFmtId="0" fontId="31" fillId="0" borderId="2" xfId="0" applyFont="1" applyBorder="1" applyAlignment="1">
      <alignment horizontal="center" vertical="center"/>
    </xf>
    <xf numFmtId="178" fontId="14" fillId="0" borderId="0" xfId="4" applyNumberFormat="1" applyFont="1" applyFill="1" applyAlignment="1" applyProtection="1">
      <alignment horizontal="center"/>
    </xf>
    <xf numFmtId="0" fontId="0" fillId="0" borderId="0" xfId="0">
      <alignment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Alignment="1" applyProtection="1">
      <alignment horizontal="center" vertical="center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0" fontId="27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Alignment="1" applyProtection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9" xfId="0" applyNumberFormat="1" applyFont="1" applyFill="1" applyBorder="1" applyAlignment="1" applyProtection="1">
      <alignment horizontal="center" vertical="center" wrapText="1"/>
    </xf>
    <xf numFmtId="0" fontId="33" fillId="0" borderId="0" xfId="0" applyNumberFormat="1" applyFont="1" applyFill="1" applyBorder="1" applyAlignment="1" applyProtection="1">
      <alignment horizontal="center" vertical="center"/>
    </xf>
    <xf numFmtId="182" fontId="19" fillId="0" borderId="0" xfId="0" applyNumberFormat="1" applyFont="1" applyFill="1" applyBorder="1" applyAlignment="1" applyProtection="1">
      <alignment horizontal="left" vertical="center"/>
    </xf>
    <xf numFmtId="0" fontId="20" fillId="0" borderId="11" xfId="0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178" fontId="20" fillId="0" borderId="12" xfId="0" applyNumberFormat="1" applyFont="1" applyFill="1" applyBorder="1" applyAlignment="1" applyProtection="1">
      <alignment horizontal="center" vertical="center" wrapText="1"/>
    </xf>
    <xf numFmtId="178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182" fontId="33" fillId="0" borderId="0" xfId="0" applyNumberFormat="1" applyFont="1" applyFill="1" applyAlignment="1">
      <alignment horizontal="center"/>
    </xf>
    <xf numFmtId="0" fontId="33" fillId="0" borderId="0" xfId="0" applyFont="1" applyAlignment="1">
      <alignment horizontal="center"/>
    </xf>
    <xf numFmtId="182" fontId="19" fillId="0" borderId="1" xfId="0" applyNumberFormat="1" applyFont="1" applyFill="1" applyBorder="1" applyAlignment="1" applyProtection="1">
      <alignment horizontal="left" vertical="center"/>
    </xf>
    <xf numFmtId="182" fontId="20" fillId="0" borderId="12" xfId="0" applyNumberFormat="1" applyFont="1" applyFill="1" applyBorder="1" applyAlignment="1" applyProtection="1">
      <alignment horizontal="center" vertical="center" wrapText="1"/>
    </xf>
    <xf numFmtId="182" fontId="20" fillId="0" borderId="2" xfId="0" applyNumberFormat="1" applyFont="1" applyFill="1" applyBorder="1" applyAlignment="1" applyProtection="1">
      <alignment horizontal="center" vertical="center" wrapText="1"/>
    </xf>
    <xf numFmtId="0" fontId="32" fillId="4" borderId="19" xfId="0" applyNumberFormat="1" applyFont="1" applyFill="1" applyBorder="1" applyAlignment="1" applyProtection="1">
      <alignment horizontal="center" vertical="center"/>
    </xf>
    <xf numFmtId="0" fontId="32" fillId="4" borderId="5" xfId="0" applyNumberFormat="1" applyFont="1" applyFill="1" applyBorder="1" applyAlignment="1" applyProtection="1">
      <alignment horizontal="center" vertical="center"/>
    </xf>
    <xf numFmtId="0" fontId="20" fillId="0" borderId="20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182" fontId="18" fillId="0" borderId="0" xfId="0" applyNumberFormat="1" applyFont="1" applyFill="1" applyAlignment="1" applyProtection="1">
      <alignment horizontal="center" vertical="center"/>
    </xf>
    <xf numFmtId="182" fontId="20" fillId="0" borderId="4" xfId="0" applyNumberFormat="1" applyFont="1" applyFill="1" applyBorder="1" applyAlignment="1" applyProtection="1">
      <alignment horizontal="center" vertical="center"/>
    </xf>
    <xf numFmtId="182" fontId="20" fillId="0" borderId="2" xfId="0" applyNumberFormat="1" applyFont="1" applyFill="1" applyBorder="1" applyAlignment="1" applyProtection="1">
      <alignment horizontal="center" vertical="center"/>
    </xf>
    <xf numFmtId="180" fontId="20" fillId="0" borderId="3" xfId="0" applyNumberFormat="1" applyFont="1" applyFill="1" applyBorder="1" applyAlignment="1" applyProtection="1">
      <alignment horizontal="center" vertical="center" wrapText="1"/>
    </xf>
    <xf numFmtId="180" fontId="20" fillId="0" borderId="7" xfId="0" applyNumberFormat="1" applyFont="1" applyFill="1" applyBorder="1" applyAlignment="1" applyProtection="1">
      <alignment horizontal="center" vertical="center" wrapText="1"/>
    </xf>
    <xf numFmtId="180" fontId="20" fillId="0" borderId="4" xfId="0" applyNumberFormat="1" applyFont="1" applyFill="1" applyBorder="1" applyAlignment="1" applyProtection="1">
      <alignment horizontal="center" vertical="center" wrapText="1"/>
    </xf>
    <xf numFmtId="180" fontId="20" fillId="0" borderId="2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5">
    <cellStyle name="?鹎%U龡&amp;H齲_x0001_C铣_x0014__x0007__x0001__x0001_" xfId="2"/>
    <cellStyle name="常规" xfId="0" builtinId="0"/>
    <cellStyle name="常规_2012年(全部）代编预算(王宏)11219" xfId="3"/>
    <cellStyle name="常规_Sheet1" xfId="4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3&#24180;&#25991;&#20214;\2013&#24180;&#20915;&#31639;E0126\&#19982;&#21508;&#19994;&#21153;&#31185;&#25351;&#26631;&#26680;&#23545;\&#25351;&#26631;&#26680;&#23545;&#21450;&#32467;&#36716;&#65288;&#23450;&#31295;&#65289;\2013&#24180;&#25351;&#26631;&#25910;&#20837;&#25903;&#20986;&#24773;&#20917;&#34920;(&#20225;&#19994;&#31185;&#27491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指标数"/>
      <sheetName val="一般支出数"/>
      <sheetName val="一般结余数"/>
      <sheetName val="基金指标数"/>
      <sheetName val="基金支出数"/>
      <sheetName val="基金结余数"/>
    </sheetNames>
    <sheetDataSet>
      <sheetData sheetId="0" refreshError="1"/>
      <sheetData sheetId="1" refreshError="1"/>
      <sheetData sheetId="2" refreshError="1">
        <row r="166">
          <cell r="I166">
            <v>401.41110000000026</v>
          </cell>
        </row>
        <row r="177">
          <cell r="I177">
            <v>125.26999999999998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M13" sqref="M13"/>
    </sheetView>
  </sheetViews>
  <sheetFormatPr defaultRowHeight="13.5"/>
  <cols>
    <col min="1" max="1" width="25.125" style="1" customWidth="1"/>
    <col min="2" max="2" width="11.75" style="1" customWidth="1"/>
    <col min="3" max="4" width="11.875" style="1" customWidth="1"/>
    <col min="5" max="5" width="9.125" style="1" customWidth="1"/>
    <col min="6" max="6" width="11.625" style="1" customWidth="1"/>
    <col min="7" max="7" width="7.375" style="1" customWidth="1"/>
    <col min="8" max="256" width="9" style="1"/>
    <col min="257" max="257" width="29.5" style="1" customWidth="1"/>
    <col min="258" max="258" width="15.625" style="1" customWidth="1"/>
    <col min="259" max="259" width="14.5" style="1" customWidth="1"/>
    <col min="260" max="260" width="16.875" style="1" customWidth="1"/>
    <col min="261" max="261" width="11.375" style="1" customWidth="1"/>
    <col min="262" max="262" width="18.5" style="1" customWidth="1"/>
    <col min="263" max="263" width="12.75" style="1" customWidth="1"/>
    <col min="264" max="512" width="9" style="1"/>
    <col min="513" max="513" width="29.5" style="1" customWidth="1"/>
    <col min="514" max="514" width="15.625" style="1" customWidth="1"/>
    <col min="515" max="515" width="14.5" style="1" customWidth="1"/>
    <col min="516" max="516" width="16.875" style="1" customWidth="1"/>
    <col min="517" max="517" width="11.375" style="1" customWidth="1"/>
    <col min="518" max="518" width="18.5" style="1" customWidth="1"/>
    <col min="519" max="519" width="12.75" style="1" customWidth="1"/>
    <col min="520" max="768" width="9" style="1"/>
    <col min="769" max="769" width="29.5" style="1" customWidth="1"/>
    <col min="770" max="770" width="15.625" style="1" customWidth="1"/>
    <col min="771" max="771" width="14.5" style="1" customWidth="1"/>
    <col min="772" max="772" width="16.875" style="1" customWidth="1"/>
    <col min="773" max="773" width="11.375" style="1" customWidth="1"/>
    <col min="774" max="774" width="18.5" style="1" customWidth="1"/>
    <col min="775" max="775" width="12.75" style="1" customWidth="1"/>
    <col min="776" max="1024" width="9" style="1"/>
    <col min="1025" max="1025" width="29.5" style="1" customWidth="1"/>
    <col min="1026" max="1026" width="15.625" style="1" customWidth="1"/>
    <col min="1027" max="1027" width="14.5" style="1" customWidth="1"/>
    <col min="1028" max="1028" width="16.875" style="1" customWidth="1"/>
    <col min="1029" max="1029" width="11.375" style="1" customWidth="1"/>
    <col min="1030" max="1030" width="18.5" style="1" customWidth="1"/>
    <col min="1031" max="1031" width="12.75" style="1" customWidth="1"/>
    <col min="1032" max="1280" width="9" style="1"/>
    <col min="1281" max="1281" width="29.5" style="1" customWidth="1"/>
    <col min="1282" max="1282" width="15.625" style="1" customWidth="1"/>
    <col min="1283" max="1283" width="14.5" style="1" customWidth="1"/>
    <col min="1284" max="1284" width="16.875" style="1" customWidth="1"/>
    <col min="1285" max="1285" width="11.375" style="1" customWidth="1"/>
    <col min="1286" max="1286" width="18.5" style="1" customWidth="1"/>
    <col min="1287" max="1287" width="12.75" style="1" customWidth="1"/>
    <col min="1288" max="1536" width="9" style="1"/>
    <col min="1537" max="1537" width="29.5" style="1" customWidth="1"/>
    <col min="1538" max="1538" width="15.625" style="1" customWidth="1"/>
    <col min="1539" max="1539" width="14.5" style="1" customWidth="1"/>
    <col min="1540" max="1540" width="16.875" style="1" customWidth="1"/>
    <col min="1541" max="1541" width="11.375" style="1" customWidth="1"/>
    <col min="1542" max="1542" width="18.5" style="1" customWidth="1"/>
    <col min="1543" max="1543" width="12.75" style="1" customWidth="1"/>
    <col min="1544" max="1792" width="9" style="1"/>
    <col min="1793" max="1793" width="29.5" style="1" customWidth="1"/>
    <col min="1794" max="1794" width="15.625" style="1" customWidth="1"/>
    <col min="1795" max="1795" width="14.5" style="1" customWidth="1"/>
    <col min="1796" max="1796" width="16.875" style="1" customWidth="1"/>
    <col min="1797" max="1797" width="11.375" style="1" customWidth="1"/>
    <col min="1798" max="1798" width="18.5" style="1" customWidth="1"/>
    <col min="1799" max="1799" width="12.75" style="1" customWidth="1"/>
    <col min="1800" max="2048" width="9" style="1"/>
    <col min="2049" max="2049" width="29.5" style="1" customWidth="1"/>
    <col min="2050" max="2050" width="15.625" style="1" customWidth="1"/>
    <col min="2051" max="2051" width="14.5" style="1" customWidth="1"/>
    <col min="2052" max="2052" width="16.875" style="1" customWidth="1"/>
    <col min="2053" max="2053" width="11.375" style="1" customWidth="1"/>
    <col min="2054" max="2054" width="18.5" style="1" customWidth="1"/>
    <col min="2055" max="2055" width="12.75" style="1" customWidth="1"/>
    <col min="2056" max="2304" width="9" style="1"/>
    <col min="2305" max="2305" width="29.5" style="1" customWidth="1"/>
    <col min="2306" max="2306" width="15.625" style="1" customWidth="1"/>
    <col min="2307" max="2307" width="14.5" style="1" customWidth="1"/>
    <col min="2308" max="2308" width="16.875" style="1" customWidth="1"/>
    <col min="2309" max="2309" width="11.375" style="1" customWidth="1"/>
    <col min="2310" max="2310" width="18.5" style="1" customWidth="1"/>
    <col min="2311" max="2311" width="12.75" style="1" customWidth="1"/>
    <col min="2312" max="2560" width="9" style="1"/>
    <col min="2561" max="2561" width="29.5" style="1" customWidth="1"/>
    <col min="2562" max="2562" width="15.625" style="1" customWidth="1"/>
    <col min="2563" max="2563" width="14.5" style="1" customWidth="1"/>
    <col min="2564" max="2564" width="16.875" style="1" customWidth="1"/>
    <col min="2565" max="2565" width="11.375" style="1" customWidth="1"/>
    <col min="2566" max="2566" width="18.5" style="1" customWidth="1"/>
    <col min="2567" max="2567" width="12.75" style="1" customWidth="1"/>
    <col min="2568" max="2816" width="9" style="1"/>
    <col min="2817" max="2817" width="29.5" style="1" customWidth="1"/>
    <col min="2818" max="2818" width="15.625" style="1" customWidth="1"/>
    <col min="2819" max="2819" width="14.5" style="1" customWidth="1"/>
    <col min="2820" max="2820" width="16.875" style="1" customWidth="1"/>
    <col min="2821" max="2821" width="11.375" style="1" customWidth="1"/>
    <col min="2822" max="2822" width="18.5" style="1" customWidth="1"/>
    <col min="2823" max="2823" width="12.75" style="1" customWidth="1"/>
    <col min="2824" max="3072" width="9" style="1"/>
    <col min="3073" max="3073" width="29.5" style="1" customWidth="1"/>
    <col min="3074" max="3074" width="15.625" style="1" customWidth="1"/>
    <col min="3075" max="3075" width="14.5" style="1" customWidth="1"/>
    <col min="3076" max="3076" width="16.875" style="1" customWidth="1"/>
    <col min="3077" max="3077" width="11.375" style="1" customWidth="1"/>
    <col min="3078" max="3078" width="18.5" style="1" customWidth="1"/>
    <col min="3079" max="3079" width="12.75" style="1" customWidth="1"/>
    <col min="3080" max="3328" width="9" style="1"/>
    <col min="3329" max="3329" width="29.5" style="1" customWidth="1"/>
    <col min="3330" max="3330" width="15.625" style="1" customWidth="1"/>
    <col min="3331" max="3331" width="14.5" style="1" customWidth="1"/>
    <col min="3332" max="3332" width="16.875" style="1" customWidth="1"/>
    <col min="3333" max="3333" width="11.375" style="1" customWidth="1"/>
    <col min="3334" max="3334" width="18.5" style="1" customWidth="1"/>
    <col min="3335" max="3335" width="12.75" style="1" customWidth="1"/>
    <col min="3336" max="3584" width="9" style="1"/>
    <col min="3585" max="3585" width="29.5" style="1" customWidth="1"/>
    <col min="3586" max="3586" width="15.625" style="1" customWidth="1"/>
    <col min="3587" max="3587" width="14.5" style="1" customWidth="1"/>
    <col min="3588" max="3588" width="16.875" style="1" customWidth="1"/>
    <col min="3589" max="3589" width="11.375" style="1" customWidth="1"/>
    <col min="3590" max="3590" width="18.5" style="1" customWidth="1"/>
    <col min="3591" max="3591" width="12.75" style="1" customWidth="1"/>
    <col min="3592" max="3840" width="9" style="1"/>
    <col min="3841" max="3841" width="29.5" style="1" customWidth="1"/>
    <col min="3842" max="3842" width="15.625" style="1" customWidth="1"/>
    <col min="3843" max="3843" width="14.5" style="1" customWidth="1"/>
    <col min="3844" max="3844" width="16.875" style="1" customWidth="1"/>
    <col min="3845" max="3845" width="11.375" style="1" customWidth="1"/>
    <col min="3846" max="3846" width="18.5" style="1" customWidth="1"/>
    <col min="3847" max="3847" width="12.75" style="1" customWidth="1"/>
    <col min="3848" max="4096" width="9" style="1"/>
    <col min="4097" max="4097" width="29.5" style="1" customWidth="1"/>
    <col min="4098" max="4098" width="15.625" style="1" customWidth="1"/>
    <col min="4099" max="4099" width="14.5" style="1" customWidth="1"/>
    <col min="4100" max="4100" width="16.875" style="1" customWidth="1"/>
    <col min="4101" max="4101" width="11.375" style="1" customWidth="1"/>
    <col min="4102" max="4102" width="18.5" style="1" customWidth="1"/>
    <col min="4103" max="4103" width="12.75" style="1" customWidth="1"/>
    <col min="4104" max="4352" width="9" style="1"/>
    <col min="4353" max="4353" width="29.5" style="1" customWidth="1"/>
    <col min="4354" max="4354" width="15.625" style="1" customWidth="1"/>
    <col min="4355" max="4355" width="14.5" style="1" customWidth="1"/>
    <col min="4356" max="4356" width="16.875" style="1" customWidth="1"/>
    <col min="4357" max="4357" width="11.375" style="1" customWidth="1"/>
    <col min="4358" max="4358" width="18.5" style="1" customWidth="1"/>
    <col min="4359" max="4359" width="12.75" style="1" customWidth="1"/>
    <col min="4360" max="4608" width="9" style="1"/>
    <col min="4609" max="4609" width="29.5" style="1" customWidth="1"/>
    <col min="4610" max="4610" width="15.625" style="1" customWidth="1"/>
    <col min="4611" max="4611" width="14.5" style="1" customWidth="1"/>
    <col min="4612" max="4612" width="16.875" style="1" customWidth="1"/>
    <col min="4613" max="4613" width="11.375" style="1" customWidth="1"/>
    <col min="4614" max="4614" width="18.5" style="1" customWidth="1"/>
    <col min="4615" max="4615" width="12.75" style="1" customWidth="1"/>
    <col min="4616" max="4864" width="9" style="1"/>
    <col min="4865" max="4865" width="29.5" style="1" customWidth="1"/>
    <col min="4866" max="4866" width="15.625" style="1" customWidth="1"/>
    <col min="4867" max="4867" width="14.5" style="1" customWidth="1"/>
    <col min="4868" max="4868" width="16.875" style="1" customWidth="1"/>
    <col min="4869" max="4869" width="11.375" style="1" customWidth="1"/>
    <col min="4870" max="4870" width="18.5" style="1" customWidth="1"/>
    <col min="4871" max="4871" width="12.75" style="1" customWidth="1"/>
    <col min="4872" max="5120" width="9" style="1"/>
    <col min="5121" max="5121" width="29.5" style="1" customWidth="1"/>
    <col min="5122" max="5122" width="15.625" style="1" customWidth="1"/>
    <col min="5123" max="5123" width="14.5" style="1" customWidth="1"/>
    <col min="5124" max="5124" width="16.875" style="1" customWidth="1"/>
    <col min="5125" max="5125" width="11.375" style="1" customWidth="1"/>
    <col min="5126" max="5126" width="18.5" style="1" customWidth="1"/>
    <col min="5127" max="5127" width="12.75" style="1" customWidth="1"/>
    <col min="5128" max="5376" width="9" style="1"/>
    <col min="5377" max="5377" width="29.5" style="1" customWidth="1"/>
    <col min="5378" max="5378" width="15.625" style="1" customWidth="1"/>
    <col min="5379" max="5379" width="14.5" style="1" customWidth="1"/>
    <col min="5380" max="5380" width="16.875" style="1" customWidth="1"/>
    <col min="5381" max="5381" width="11.375" style="1" customWidth="1"/>
    <col min="5382" max="5382" width="18.5" style="1" customWidth="1"/>
    <col min="5383" max="5383" width="12.75" style="1" customWidth="1"/>
    <col min="5384" max="5632" width="9" style="1"/>
    <col min="5633" max="5633" width="29.5" style="1" customWidth="1"/>
    <col min="5634" max="5634" width="15.625" style="1" customWidth="1"/>
    <col min="5635" max="5635" width="14.5" style="1" customWidth="1"/>
    <col min="5636" max="5636" width="16.875" style="1" customWidth="1"/>
    <col min="5637" max="5637" width="11.375" style="1" customWidth="1"/>
    <col min="5638" max="5638" width="18.5" style="1" customWidth="1"/>
    <col min="5639" max="5639" width="12.75" style="1" customWidth="1"/>
    <col min="5640" max="5888" width="9" style="1"/>
    <col min="5889" max="5889" width="29.5" style="1" customWidth="1"/>
    <col min="5890" max="5890" width="15.625" style="1" customWidth="1"/>
    <col min="5891" max="5891" width="14.5" style="1" customWidth="1"/>
    <col min="5892" max="5892" width="16.875" style="1" customWidth="1"/>
    <col min="5893" max="5893" width="11.375" style="1" customWidth="1"/>
    <col min="5894" max="5894" width="18.5" style="1" customWidth="1"/>
    <col min="5895" max="5895" width="12.75" style="1" customWidth="1"/>
    <col min="5896" max="6144" width="9" style="1"/>
    <col min="6145" max="6145" width="29.5" style="1" customWidth="1"/>
    <col min="6146" max="6146" width="15.625" style="1" customWidth="1"/>
    <col min="6147" max="6147" width="14.5" style="1" customWidth="1"/>
    <col min="6148" max="6148" width="16.875" style="1" customWidth="1"/>
    <col min="6149" max="6149" width="11.375" style="1" customWidth="1"/>
    <col min="6150" max="6150" width="18.5" style="1" customWidth="1"/>
    <col min="6151" max="6151" width="12.75" style="1" customWidth="1"/>
    <col min="6152" max="6400" width="9" style="1"/>
    <col min="6401" max="6401" width="29.5" style="1" customWidth="1"/>
    <col min="6402" max="6402" width="15.625" style="1" customWidth="1"/>
    <col min="6403" max="6403" width="14.5" style="1" customWidth="1"/>
    <col min="6404" max="6404" width="16.875" style="1" customWidth="1"/>
    <col min="6405" max="6405" width="11.375" style="1" customWidth="1"/>
    <col min="6406" max="6406" width="18.5" style="1" customWidth="1"/>
    <col min="6407" max="6407" width="12.75" style="1" customWidth="1"/>
    <col min="6408" max="6656" width="9" style="1"/>
    <col min="6657" max="6657" width="29.5" style="1" customWidth="1"/>
    <col min="6658" max="6658" width="15.625" style="1" customWidth="1"/>
    <col min="6659" max="6659" width="14.5" style="1" customWidth="1"/>
    <col min="6660" max="6660" width="16.875" style="1" customWidth="1"/>
    <col min="6661" max="6661" width="11.375" style="1" customWidth="1"/>
    <col min="6662" max="6662" width="18.5" style="1" customWidth="1"/>
    <col min="6663" max="6663" width="12.75" style="1" customWidth="1"/>
    <col min="6664" max="6912" width="9" style="1"/>
    <col min="6913" max="6913" width="29.5" style="1" customWidth="1"/>
    <col min="6914" max="6914" width="15.625" style="1" customWidth="1"/>
    <col min="6915" max="6915" width="14.5" style="1" customWidth="1"/>
    <col min="6916" max="6916" width="16.875" style="1" customWidth="1"/>
    <col min="6917" max="6917" width="11.375" style="1" customWidth="1"/>
    <col min="6918" max="6918" width="18.5" style="1" customWidth="1"/>
    <col min="6919" max="6919" width="12.75" style="1" customWidth="1"/>
    <col min="6920" max="7168" width="9" style="1"/>
    <col min="7169" max="7169" width="29.5" style="1" customWidth="1"/>
    <col min="7170" max="7170" width="15.625" style="1" customWidth="1"/>
    <col min="7171" max="7171" width="14.5" style="1" customWidth="1"/>
    <col min="7172" max="7172" width="16.875" style="1" customWidth="1"/>
    <col min="7173" max="7173" width="11.375" style="1" customWidth="1"/>
    <col min="7174" max="7174" width="18.5" style="1" customWidth="1"/>
    <col min="7175" max="7175" width="12.75" style="1" customWidth="1"/>
    <col min="7176" max="7424" width="9" style="1"/>
    <col min="7425" max="7425" width="29.5" style="1" customWidth="1"/>
    <col min="7426" max="7426" width="15.625" style="1" customWidth="1"/>
    <col min="7427" max="7427" width="14.5" style="1" customWidth="1"/>
    <col min="7428" max="7428" width="16.875" style="1" customWidth="1"/>
    <col min="7429" max="7429" width="11.375" style="1" customWidth="1"/>
    <col min="7430" max="7430" width="18.5" style="1" customWidth="1"/>
    <col min="7431" max="7431" width="12.75" style="1" customWidth="1"/>
    <col min="7432" max="7680" width="9" style="1"/>
    <col min="7681" max="7681" width="29.5" style="1" customWidth="1"/>
    <col min="7682" max="7682" width="15.625" style="1" customWidth="1"/>
    <col min="7683" max="7683" width="14.5" style="1" customWidth="1"/>
    <col min="7684" max="7684" width="16.875" style="1" customWidth="1"/>
    <col min="7685" max="7685" width="11.375" style="1" customWidth="1"/>
    <col min="7686" max="7686" width="18.5" style="1" customWidth="1"/>
    <col min="7687" max="7687" width="12.75" style="1" customWidth="1"/>
    <col min="7688" max="7936" width="9" style="1"/>
    <col min="7937" max="7937" width="29.5" style="1" customWidth="1"/>
    <col min="7938" max="7938" width="15.625" style="1" customWidth="1"/>
    <col min="7939" max="7939" width="14.5" style="1" customWidth="1"/>
    <col min="7940" max="7940" width="16.875" style="1" customWidth="1"/>
    <col min="7941" max="7941" width="11.375" style="1" customWidth="1"/>
    <col min="7942" max="7942" width="18.5" style="1" customWidth="1"/>
    <col min="7943" max="7943" width="12.75" style="1" customWidth="1"/>
    <col min="7944" max="8192" width="9" style="1"/>
    <col min="8193" max="8193" width="29.5" style="1" customWidth="1"/>
    <col min="8194" max="8194" width="15.625" style="1" customWidth="1"/>
    <col min="8195" max="8195" width="14.5" style="1" customWidth="1"/>
    <col min="8196" max="8196" width="16.875" style="1" customWidth="1"/>
    <col min="8197" max="8197" width="11.375" style="1" customWidth="1"/>
    <col min="8198" max="8198" width="18.5" style="1" customWidth="1"/>
    <col min="8199" max="8199" width="12.75" style="1" customWidth="1"/>
    <col min="8200" max="8448" width="9" style="1"/>
    <col min="8449" max="8449" width="29.5" style="1" customWidth="1"/>
    <col min="8450" max="8450" width="15.625" style="1" customWidth="1"/>
    <col min="8451" max="8451" width="14.5" style="1" customWidth="1"/>
    <col min="8452" max="8452" width="16.875" style="1" customWidth="1"/>
    <col min="8453" max="8453" width="11.375" style="1" customWidth="1"/>
    <col min="8454" max="8454" width="18.5" style="1" customWidth="1"/>
    <col min="8455" max="8455" width="12.75" style="1" customWidth="1"/>
    <col min="8456" max="8704" width="9" style="1"/>
    <col min="8705" max="8705" width="29.5" style="1" customWidth="1"/>
    <col min="8706" max="8706" width="15.625" style="1" customWidth="1"/>
    <col min="8707" max="8707" width="14.5" style="1" customWidth="1"/>
    <col min="8708" max="8708" width="16.875" style="1" customWidth="1"/>
    <col min="8709" max="8709" width="11.375" style="1" customWidth="1"/>
    <col min="8710" max="8710" width="18.5" style="1" customWidth="1"/>
    <col min="8711" max="8711" width="12.75" style="1" customWidth="1"/>
    <col min="8712" max="8960" width="9" style="1"/>
    <col min="8961" max="8961" width="29.5" style="1" customWidth="1"/>
    <col min="8962" max="8962" width="15.625" style="1" customWidth="1"/>
    <col min="8963" max="8963" width="14.5" style="1" customWidth="1"/>
    <col min="8964" max="8964" width="16.875" style="1" customWidth="1"/>
    <col min="8965" max="8965" width="11.375" style="1" customWidth="1"/>
    <col min="8966" max="8966" width="18.5" style="1" customWidth="1"/>
    <col min="8967" max="8967" width="12.75" style="1" customWidth="1"/>
    <col min="8968" max="9216" width="9" style="1"/>
    <col min="9217" max="9217" width="29.5" style="1" customWidth="1"/>
    <col min="9218" max="9218" width="15.625" style="1" customWidth="1"/>
    <col min="9219" max="9219" width="14.5" style="1" customWidth="1"/>
    <col min="9220" max="9220" width="16.875" style="1" customWidth="1"/>
    <col min="9221" max="9221" width="11.375" style="1" customWidth="1"/>
    <col min="9222" max="9222" width="18.5" style="1" customWidth="1"/>
    <col min="9223" max="9223" width="12.75" style="1" customWidth="1"/>
    <col min="9224" max="9472" width="9" style="1"/>
    <col min="9473" max="9473" width="29.5" style="1" customWidth="1"/>
    <col min="9474" max="9474" width="15.625" style="1" customWidth="1"/>
    <col min="9475" max="9475" width="14.5" style="1" customWidth="1"/>
    <col min="9476" max="9476" width="16.875" style="1" customWidth="1"/>
    <col min="9477" max="9477" width="11.375" style="1" customWidth="1"/>
    <col min="9478" max="9478" width="18.5" style="1" customWidth="1"/>
    <col min="9479" max="9479" width="12.75" style="1" customWidth="1"/>
    <col min="9480" max="9728" width="9" style="1"/>
    <col min="9729" max="9729" width="29.5" style="1" customWidth="1"/>
    <col min="9730" max="9730" width="15.625" style="1" customWidth="1"/>
    <col min="9731" max="9731" width="14.5" style="1" customWidth="1"/>
    <col min="9732" max="9732" width="16.875" style="1" customWidth="1"/>
    <col min="9733" max="9733" width="11.375" style="1" customWidth="1"/>
    <col min="9734" max="9734" width="18.5" style="1" customWidth="1"/>
    <col min="9735" max="9735" width="12.75" style="1" customWidth="1"/>
    <col min="9736" max="9984" width="9" style="1"/>
    <col min="9985" max="9985" width="29.5" style="1" customWidth="1"/>
    <col min="9986" max="9986" width="15.625" style="1" customWidth="1"/>
    <col min="9987" max="9987" width="14.5" style="1" customWidth="1"/>
    <col min="9988" max="9988" width="16.875" style="1" customWidth="1"/>
    <col min="9989" max="9989" width="11.375" style="1" customWidth="1"/>
    <col min="9990" max="9990" width="18.5" style="1" customWidth="1"/>
    <col min="9991" max="9991" width="12.75" style="1" customWidth="1"/>
    <col min="9992" max="10240" width="9" style="1"/>
    <col min="10241" max="10241" width="29.5" style="1" customWidth="1"/>
    <col min="10242" max="10242" width="15.625" style="1" customWidth="1"/>
    <col min="10243" max="10243" width="14.5" style="1" customWidth="1"/>
    <col min="10244" max="10244" width="16.875" style="1" customWidth="1"/>
    <col min="10245" max="10245" width="11.375" style="1" customWidth="1"/>
    <col min="10246" max="10246" width="18.5" style="1" customWidth="1"/>
    <col min="10247" max="10247" width="12.75" style="1" customWidth="1"/>
    <col min="10248" max="10496" width="9" style="1"/>
    <col min="10497" max="10497" width="29.5" style="1" customWidth="1"/>
    <col min="10498" max="10498" width="15.625" style="1" customWidth="1"/>
    <col min="10499" max="10499" width="14.5" style="1" customWidth="1"/>
    <col min="10500" max="10500" width="16.875" style="1" customWidth="1"/>
    <col min="10501" max="10501" width="11.375" style="1" customWidth="1"/>
    <col min="10502" max="10502" width="18.5" style="1" customWidth="1"/>
    <col min="10503" max="10503" width="12.75" style="1" customWidth="1"/>
    <col min="10504" max="10752" width="9" style="1"/>
    <col min="10753" max="10753" width="29.5" style="1" customWidth="1"/>
    <col min="10754" max="10754" width="15.625" style="1" customWidth="1"/>
    <col min="10755" max="10755" width="14.5" style="1" customWidth="1"/>
    <col min="10756" max="10756" width="16.875" style="1" customWidth="1"/>
    <col min="10757" max="10757" width="11.375" style="1" customWidth="1"/>
    <col min="10758" max="10758" width="18.5" style="1" customWidth="1"/>
    <col min="10759" max="10759" width="12.75" style="1" customWidth="1"/>
    <col min="10760" max="11008" width="9" style="1"/>
    <col min="11009" max="11009" width="29.5" style="1" customWidth="1"/>
    <col min="11010" max="11010" width="15.625" style="1" customWidth="1"/>
    <col min="11011" max="11011" width="14.5" style="1" customWidth="1"/>
    <col min="11012" max="11012" width="16.875" style="1" customWidth="1"/>
    <col min="11013" max="11013" width="11.375" style="1" customWidth="1"/>
    <col min="11014" max="11014" width="18.5" style="1" customWidth="1"/>
    <col min="11015" max="11015" width="12.75" style="1" customWidth="1"/>
    <col min="11016" max="11264" width="9" style="1"/>
    <col min="11265" max="11265" width="29.5" style="1" customWidth="1"/>
    <col min="11266" max="11266" width="15.625" style="1" customWidth="1"/>
    <col min="11267" max="11267" width="14.5" style="1" customWidth="1"/>
    <col min="11268" max="11268" width="16.875" style="1" customWidth="1"/>
    <col min="11269" max="11269" width="11.375" style="1" customWidth="1"/>
    <col min="11270" max="11270" width="18.5" style="1" customWidth="1"/>
    <col min="11271" max="11271" width="12.75" style="1" customWidth="1"/>
    <col min="11272" max="11520" width="9" style="1"/>
    <col min="11521" max="11521" width="29.5" style="1" customWidth="1"/>
    <col min="11522" max="11522" width="15.625" style="1" customWidth="1"/>
    <col min="11523" max="11523" width="14.5" style="1" customWidth="1"/>
    <col min="11524" max="11524" width="16.875" style="1" customWidth="1"/>
    <col min="11525" max="11525" width="11.375" style="1" customWidth="1"/>
    <col min="11526" max="11526" width="18.5" style="1" customWidth="1"/>
    <col min="11527" max="11527" width="12.75" style="1" customWidth="1"/>
    <col min="11528" max="11776" width="9" style="1"/>
    <col min="11777" max="11777" width="29.5" style="1" customWidth="1"/>
    <col min="11778" max="11778" width="15.625" style="1" customWidth="1"/>
    <col min="11779" max="11779" width="14.5" style="1" customWidth="1"/>
    <col min="11780" max="11780" width="16.875" style="1" customWidth="1"/>
    <col min="11781" max="11781" width="11.375" style="1" customWidth="1"/>
    <col min="11782" max="11782" width="18.5" style="1" customWidth="1"/>
    <col min="11783" max="11783" width="12.75" style="1" customWidth="1"/>
    <col min="11784" max="12032" width="9" style="1"/>
    <col min="12033" max="12033" width="29.5" style="1" customWidth="1"/>
    <col min="12034" max="12034" width="15.625" style="1" customWidth="1"/>
    <col min="12035" max="12035" width="14.5" style="1" customWidth="1"/>
    <col min="12036" max="12036" width="16.875" style="1" customWidth="1"/>
    <col min="12037" max="12037" width="11.375" style="1" customWidth="1"/>
    <col min="12038" max="12038" width="18.5" style="1" customWidth="1"/>
    <col min="12039" max="12039" width="12.75" style="1" customWidth="1"/>
    <col min="12040" max="12288" width="9" style="1"/>
    <col min="12289" max="12289" width="29.5" style="1" customWidth="1"/>
    <col min="12290" max="12290" width="15.625" style="1" customWidth="1"/>
    <col min="12291" max="12291" width="14.5" style="1" customWidth="1"/>
    <col min="12292" max="12292" width="16.875" style="1" customWidth="1"/>
    <col min="12293" max="12293" width="11.375" style="1" customWidth="1"/>
    <col min="12294" max="12294" width="18.5" style="1" customWidth="1"/>
    <col min="12295" max="12295" width="12.75" style="1" customWidth="1"/>
    <col min="12296" max="12544" width="9" style="1"/>
    <col min="12545" max="12545" width="29.5" style="1" customWidth="1"/>
    <col min="12546" max="12546" width="15.625" style="1" customWidth="1"/>
    <col min="12547" max="12547" width="14.5" style="1" customWidth="1"/>
    <col min="12548" max="12548" width="16.875" style="1" customWidth="1"/>
    <col min="12549" max="12549" width="11.375" style="1" customWidth="1"/>
    <col min="12550" max="12550" width="18.5" style="1" customWidth="1"/>
    <col min="12551" max="12551" width="12.75" style="1" customWidth="1"/>
    <col min="12552" max="12800" width="9" style="1"/>
    <col min="12801" max="12801" width="29.5" style="1" customWidth="1"/>
    <col min="12802" max="12802" width="15.625" style="1" customWidth="1"/>
    <col min="12803" max="12803" width="14.5" style="1" customWidth="1"/>
    <col min="12804" max="12804" width="16.875" style="1" customWidth="1"/>
    <col min="12805" max="12805" width="11.375" style="1" customWidth="1"/>
    <col min="12806" max="12806" width="18.5" style="1" customWidth="1"/>
    <col min="12807" max="12807" width="12.75" style="1" customWidth="1"/>
    <col min="12808" max="13056" width="9" style="1"/>
    <col min="13057" max="13057" width="29.5" style="1" customWidth="1"/>
    <col min="13058" max="13058" width="15.625" style="1" customWidth="1"/>
    <col min="13059" max="13059" width="14.5" style="1" customWidth="1"/>
    <col min="13060" max="13060" width="16.875" style="1" customWidth="1"/>
    <col min="13061" max="13061" width="11.375" style="1" customWidth="1"/>
    <col min="13062" max="13062" width="18.5" style="1" customWidth="1"/>
    <col min="13063" max="13063" width="12.75" style="1" customWidth="1"/>
    <col min="13064" max="13312" width="9" style="1"/>
    <col min="13313" max="13313" width="29.5" style="1" customWidth="1"/>
    <col min="13314" max="13314" width="15.625" style="1" customWidth="1"/>
    <col min="13315" max="13315" width="14.5" style="1" customWidth="1"/>
    <col min="13316" max="13316" width="16.875" style="1" customWidth="1"/>
    <col min="13317" max="13317" width="11.375" style="1" customWidth="1"/>
    <col min="13318" max="13318" width="18.5" style="1" customWidth="1"/>
    <col min="13319" max="13319" width="12.75" style="1" customWidth="1"/>
    <col min="13320" max="13568" width="9" style="1"/>
    <col min="13569" max="13569" width="29.5" style="1" customWidth="1"/>
    <col min="13570" max="13570" width="15.625" style="1" customWidth="1"/>
    <col min="13571" max="13571" width="14.5" style="1" customWidth="1"/>
    <col min="13572" max="13572" width="16.875" style="1" customWidth="1"/>
    <col min="13573" max="13573" width="11.375" style="1" customWidth="1"/>
    <col min="13574" max="13574" width="18.5" style="1" customWidth="1"/>
    <col min="13575" max="13575" width="12.75" style="1" customWidth="1"/>
    <col min="13576" max="13824" width="9" style="1"/>
    <col min="13825" max="13825" width="29.5" style="1" customWidth="1"/>
    <col min="13826" max="13826" width="15.625" style="1" customWidth="1"/>
    <col min="13827" max="13827" width="14.5" style="1" customWidth="1"/>
    <col min="13828" max="13828" width="16.875" style="1" customWidth="1"/>
    <col min="13829" max="13829" width="11.375" style="1" customWidth="1"/>
    <col min="13830" max="13830" width="18.5" style="1" customWidth="1"/>
    <col min="13831" max="13831" width="12.75" style="1" customWidth="1"/>
    <col min="13832" max="14080" width="9" style="1"/>
    <col min="14081" max="14081" width="29.5" style="1" customWidth="1"/>
    <col min="14082" max="14082" width="15.625" style="1" customWidth="1"/>
    <col min="14083" max="14083" width="14.5" style="1" customWidth="1"/>
    <col min="14084" max="14084" width="16.875" style="1" customWidth="1"/>
    <col min="14085" max="14085" width="11.375" style="1" customWidth="1"/>
    <col min="14086" max="14086" width="18.5" style="1" customWidth="1"/>
    <col min="14087" max="14087" width="12.75" style="1" customWidth="1"/>
    <col min="14088" max="14336" width="9" style="1"/>
    <col min="14337" max="14337" width="29.5" style="1" customWidth="1"/>
    <col min="14338" max="14338" width="15.625" style="1" customWidth="1"/>
    <col min="14339" max="14339" width="14.5" style="1" customWidth="1"/>
    <col min="14340" max="14340" width="16.875" style="1" customWidth="1"/>
    <col min="14341" max="14341" width="11.375" style="1" customWidth="1"/>
    <col min="14342" max="14342" width="18.5" style="1" customWidth="1"/>
    <col min="14343" max="14343" width="12.75" style="1" customWidth="1"/>
    <col min="14344" max="14592" width="9" style="1"/>
    <col min="14593" max="14593" width="29.5" style="1" customWidth="1"/>
    <col min="14594" max="14594" width="15.625" style="1" customWidth="1"/>
    <col min="14595" max="14595" width="14.5" style="1" customWidth="1"/>
    <col min="14596" max="14596" width="16.875" style="1" customWidth="1"/>
    <col min="14597" max="14597" width="11.375" style="1" customWidth="1"/>
    <col min="14598" max="14598" width="18.5" style="1" customWidth="1"/>
    <col min="14599" max="14599" width="12.75" style="1" customWidth="1"/>
    <col min="14600" max="14848" width="9" style="1"/>
    <col min="14849" max="14849" width="29.5" style="1" customWidth="1"/>
    <col min="14850" max="14850" width="15.625" style="1" customWidth="1"/>
    <col min="14851" max="14851" width="14.5" style="1" customWidth="1"/>
    <col min="14852" max="14852" width="16.875" style="1" customWidth="1"/>
    <col min="14853" max="14853" width="11.375" style="1" customWidth="1"/>
    <col min="14854" max="14854" width="18.5" style="1" customWidth="1"/>
    <col min="14855" max="14855" width="12.75" style="1" customWidth="1"/>
    <col min="14856" max="15104" width="9" style="1"/>
    <col min="15105" max="15105" width="29.5" style="1" customWidth="1"/>
    <col min="15106" max="15106" width="15.625" style="1" customWidth="1"/>
    <col min="15107" max="15107" width="14.5" style="1" customWidth="1"/>
    <col min="15108" max="15108" width="16.875" style="1" customWidth="1"/>
    <col min="15109" max="15109" width="11.375" style="1" customWidth="1"/>
    <col min="15110" max="15110" width="18.5" style="1" customWidth="1"/>
    <col min="15111" max="15111" width="12.75" style="1" customWidth="1"/>
    <col min="15112" max="15360" width="9" style="1"/>
    <col min="15361" max="15361" width="29.5" style="1" customWidth="1"/>
    <col min="15362" max="15362" width="15.625" style="1" customWidth="1"/>
    <col min="15363" max="15363" width="14.5" style="1" customWidth="1"/>
    <col min="15364" max="15364" width="16.875" style="1" customWidth="1"/>
    <col min="15365" max="15365" width="11.375" style="1" customWidth="1"/>
    <col min="15366" max="15366" width="18.5" style="1" customWidth="1"/>
    <col min="15367" max="15367" width="12.75" style="1" customWidth="1"/>
    <col min="15368" max="15616" width="9" style="1"/>
    <col min="15617" max="15617" width="29.5" style="1" customWidth="1"/>
    <col min="15618" max="15618" width="15.625" style="1" customWidth="1"/>
    <col min="15619" max="15619" width="14.5" style="1" customWidth="1"/>
    <col min="15620" max="15620" width="16.875" style="1" customWidth="1"/>
    <col min="15621" max="15621" width="11.375" style="1" customWidth="1"/>
    <col min="15622" max="15622" width="18.5" style="1" customWidth="1"/>
    <col min="15623" max="15623" width="12.75" style="1" customWidth="1"/>
    <col min="15624" max="15872" width="9" style="1"/>
    <col min="15873" max="15873" width="29.5" style="1" customWidth="1"/>
    <col min="15874" max="15874" width="15.625" style="1" customWidth="1"/>
    <col min="15875" max="15875" width="14.5" style="1" customWidth="1"/>
    <col min="15876" max="15876" width="16.875" style="1" customWidth="1"/>
    <col min="15877" max="15877" width="11.375" style="1" customWidth="1"/>
    <col min="15878" max="15878" width="18.5" style="1" customWidth="1"/>
    <col min="15879" max="15879" width="12.75" style="1" customWidth="1"/>
    <col min="15880" max="16128" width="9" style="1"/>
    <col min="16129" max="16129" width="29.5" style="1" customWidth="1"/>
    <col min="16130" max="16130" width="15.625" style="1" customWidth="1"/>
    <col min="16131" max="16131" width="14.5" style="1" customWidth="1"/>
    <col min="16132" max="16132" width="16.875" style="1" customWidth="1"/>
    <col min="16133" max="16133" width="11.375" style="1" customWidth="1"/>
    <col min="16134" max="16134" width="18.5" style="1" customWidth="1"/>
    <col min="16135" max="16135" width="12.75" style="1" customWidth="1"/>
    <col min="16136" max="16384" width="9" style="1"/>
  </cols>
  <sheetData>
    <row r="1" spans="1:7" ht="14.25">
      <c r="A1" s="9" t="s">
        <v>229</v>
      </c>
    </row>
    <row r="2" spans="1:7" ht="26.25">
      <c r="A2" s="157" t="s">
        <v>2</v>
      </c>
      <c r="B2" s="157"/>
      <c r="C2" s="157"/>
      <c r="D2" s="157"/>
      <c r="E2" s="157"/>
      <c r="F2" s="157"/>
      <c r="G2" s="157"/>
    </row>
    <row r="3" spans="1:7" ht="7.5" customHeight="1"/>
    <row r="4" spans="1:7" ht="25.5" customHeight="1">
      <c r="A4" s="2" t="s">
        <v>0</v>
      </c>
      <c r="B4" s="2"/>
      <c r="C4" s="162"/>
      <c r="D4" s="162"/>
      <c r="E4" s="2"/>
      <c r="F4" s="2" t="s">
        <v>1</v>
      </c>
    </row>
    <row r="5" spans="1:7" ht="14.25" customHeight="1">
      <c r="A5" s="163" t="s">
        <v>107</v>
      </c>
      <c r="B5" s="160" t="s">
        <v>108</v>
      </c>
      <c r="C5" s="160" t="s">
        <v>230</v>
      </c>
      <c r="D5" s="158" t="s">
        <v>137</v>
      </c>
      <c r="E5" s="160" t="s">
        <v>138</v>
      </c>
      <c r="F5" s="158" t="s">
        <v>231</v>
      </c>
      <c r="G5" s="160" t="s">
        <v>232</v>
      </c>
    </row>
    <row r="6" spans="1:7" ht="40.5" customHeight="1">
      <c r="A6" s="163"/>
      <c r="B6" s="161"/>
      <c r="C6" s="161"/>
      <c r="D6" s="159"/>
      <c r="E6" s="159"/>
      <c r="F6" s="159"/>
      <c r="G6" s="161"/>
    </row>
    <row r="7" spans="1:7" ht="36" customHeight="1">
      <c r="A7" s="149" t="s">
        <v>139</v>
      </c>
      <c r="B7" s="16">
        <f t="shared" ref="B7:C7" si="0">B8+B11</f>
        <v>829600</v>
      </c>
      <c r="C7" s="16">
        <f t="shared" si="0"/>
        <v>837500</v>
      </c>
      <c r="D7" s="16">
        <f>D8+D11</f>
        <v>860016</v>
      </c>
      <c r="E7" s="150">
        <f t="shared" ref="E7" si="1">D7/C7*100</f>
        <v>102.68847761194029</v>
      </c>
      <c r="F7" s="16">
        <f>F8+F11</f>
        <v>740666</v>
      </c>
      <c r="G7" s="150">
        <f t="shared" ref="G7" si="2">D7/F7*100-100</f>
        <v>16.11387589007731</v>
      </c>
    </row>
    <row r="8" spans="1:7" ht="31.5" customHeight="1">
      <c r="A8" s="149" t="s">
        <v>113</v>
      </c>
      <c r="B8" s="16">
        <f>SUM(B9:B10)</f>
        <v>536500</v>
      </c>
      <c r="C8" s="16">
        <f>SUM(C9:C10)</f>
        <v>551579</v>
      </c>
      <c r="D8" s="16">
        <f>SUM(D9:D10)</f>
        <v>570281</v>
      </c>
      <c r="E8" s="150">
        <f>D8/C8*100</f>
        <v>103.39062944745902</v>
      </c>
      <c r="F8" s="16">
        <f>SUM(F9:F10)</f>
        <v>478970</v>
      </c>
      <c r="G8" s="150">
        <f>D8/F8*100-100</f>
        <v>19.064033237989861</v>
      </c>
    </row>
    <row r="9" spans="1:7" ht="36" customHeight="1">
      <c r="A9" s="149" t="s">
        <v>140</v>
      </c>
      <c r="B9" s="16">
        <v>487175</v>
      </c>
      <c r="C9" s="16">
        <v>414007</v>
      </c>
      <c r="D9" s="16">
        <v>415997</v>
      </c>
      <c r="E9" s="150">
        <f t="shared" ref="E9:E14" si="3">D9/C9*100</f>
        <v>100.48066820126229</v>
      </c>
      <c r="F9" s="16">
        <v>379997</v>
      </c>
      <c r="G9" s="150">
        <f t="shared" ref="G9:G14" si="4">D9/F9*100-100</f>
        <v>9.4737590033605557</v>
      </c>
    </row>
    <row r="10" spans="1:7" ht="30.75" customHeight="1">
      <c r="A10" s="149" t="s">
        <v>141</v>
      </c>
      <c r="B10" s="16">
        <v>49325</v>
      </c>
      <c r="C10" s="16">
        <v>137572</v>
      </c>
      <c r="D10" s="16">
        <v>154284</v>
      </c>
      <c r="E10" s="150">
        <f t="shared" si="3"/>
        <v>112.1478207774838</v>
      </c>
      <c r="F10" s="16">
        <v>98973</v>
      </c>
      <c r="G10" s="150">
        <f t="shared" si="4"/>
        <v>55.884938316510556</v>
      </c>
    </row>
    <row r="11" spans="1:7" ht="30.75" customHeight="1">
      <c r="A11" s="149" t="s">
        <v>114</v>
      </c>
      <c r="B11" s="16">
        <v>293100</v>
      </c>
      <c r="C11" s="16">
        <v>285921</v>
      </c>
      <c r="D11" s="16">
        <v>289735</v>
      </c>
      <c r="E11" s="150">
        <f t="shared" si="3"/>
        <v>101.33393489810123</v>
      </c>
      <c r="F11" s="16">
        <v>261696</v>
      </c>
      <c r="G11" s="150">
        <f t="shared" si="4"/>
        <v>10.714340303252627</v>
      </c>
    </row>
    <row r="12" spans="1:7" ht="38.25" customHeight="1">
      <c r="A12" s="149" t="s">
        <v>142</v>
      </c>
      <c r="B12" s="16">
        <v>918300</v>
      </c>
      <c r="C12" s="16">
        <v>985172</v>
      </c>
      <c r="D12" s="16">
        <v>986224</v>
      </c>
      <c r="E12" s="150">
        <f t="shared" si="3"/>
        <v>100.10678338401821</v>
      </c>
      <c r="F12" s="16">
        <v>878314</v>
      </c>
      <c r="G12" s="150">
        <f t="shared" si="4"/>
        <v>12.286038933684324</v>
      </c>
    </row>
    <row r="13" spans="1:7" ht="36" customHeight="1">
      <c r="A13" s="149" t="s">
        <v>143</v>
      </c>
      <c r="B13" s="16">
        <v>900000</v>
      </c>
      <c r="C13" s="16">
        <v>967178</v>
      </c>
      <c r="D13" s="16">
        <v>966454</v>
      </c>
      <c r="E13" s="150">
        <f t="shared" si="3"/>
        <v>99.925143045023773</v>
      </c>
      <c r="F13" s="16">
        <v>861886</v>
      </c>
      <c r="G13" s="150">
        <f t="shared" si="4"/>
        <v>12.132462993945836</v>
      </c>
    </row>
    <row r="14" spans="1:7" ht="32.25" customHeight="1">
      <c r="A14" s="151" t="s">
        <v>144</v>
      </c>
      <c r="B14" s="16">
        <f t="shared" ref="B14:C14" si="5">B7+B12</f>
        <v>1747900</v>
      </c>
      <c r="C14" s="16">
        <f t="shared" si="5"/>
        <v>1822672</v>
      </c>
      <c r="D14" s="16">
        <f>D7+D12</f>
        <v>1846240</v>
      </c>
      <c r="E14" s="150">
        <f t="shared" si="3"/>
        <v>101.2930466918897</v>
      </c>
      <c r="F14" s="16">
        <f>F8+F11+F12</f>
        <v>1618980</v>
      </c>
      <c r="G14" s="150">
        <f t="shared" si="4"/>
        <v>14.03723331974453</v>
      </c>
    </row>
  </sheetData>
  <mergeCells count="9">
    <mergeCell ref="A2:G2"/>
    <mergeCell ref="F5:F6"/>
    <mergeCell ref="G5:G6"/>
    <mergeCell ref="C4:D4"/>
    <mergeCell ref="A5:A6"/>
    <mergeCell ref="B5:B6"/>
    <mergeCell ref="C5:C6"/>
    <mergeCell ref="D5:D6"/>
    <mergeCell ref="E5:E6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I14" sqref="I14"/>
    </sheetView>
  </sheetViews>
  <sheetFormatPr defaultRowHeight="12.75"/>
  <cols>
    <col min="1" max="1" width="4.5" style="10" customWidth="1"/>
    <col min="2" max="2" width="27.125" style="10" customWidth="1"/>
    <col min="3" max="3" width="11" style="10" customWidth="1"/>
    <col min="4" max="4" width="10" style="10" customWidth="1"/>
    <col min="5" max="5" width="10.25" style="10" customWidth="1"/>
    <col min="6" max="6" width="9.75" style="10" customWidth="1"/>
    <col min="7" max="7" width="9.25" style="11" customWidth="1"/>
    <col min="8" max="8" width="12.75" style="11" bestFit="1" customWidth="1"/>
    <col min="9" max="256" width="9" style="11"/>
    <col min="257" max="257" width="4.5" style="11" customWidth="1"/>
    <col min="258" max="258" width="25.625" style="11" customWidth="1"/>
    <col min="259" max="259" width="11" style="11" customWidth="1"/>
    <col min="260" max="260" width="10" style="11" customWidth="1"/>
    <col min="261" max="261" width="10.25" style="11" customWidth="1"/>
    <col min="262" max="262" width="9.75" style="11" customWidth="1"/>
    <col min="263" max="263" width="9.25" style="11" customWidth="1"/>
    <col min="264" max="264" width="12.75" style="11" bestFit="1" customWidth="1"/>
    <col min="265" max="512" width="9" style="11"/>
    <col min="513" max="513" width="4.5" style="11" customWidth="1"/>
    <col min="514" max="514" width="25.625" style="11" customWidth="1"/>
    <col min="515" max="515" width="11" style="11" customWidth="1"/>
    <col min="516" max="516" width="10" style="11" customWidth="1"/>
    <col min="517" max="517" width="10.25" style="11" customWidth="1"/>
    <col min="518" max="518" width="9.75" style="11" customWidth="1"/>
    <col min="519" max="519" width="9.25" style="11" customWidth="1"/>
    <col min="520" max="520" width="12.75" style="11" bestFit="1" customWidth="1"/>
    <col min="521" max="768" width="9" style="11"/>
    <col min="769" max="769" width="4.5" style="11" customWidth="1"/>
    <col min="770" max="770" width="25.625" style="11" customWidth="1"/>
    <col min="771" max="771" width="11" style="11" customWidth="1"/>
    <col min="772" max="772" width="10" style="11" customWidth="1"/>
    <col min="773" max="773" width="10.25" style="11" customWidth="1"/>
    <col min="774" max="774" width="9.75" style="11" customWidth="1"/>
    <col min="775" max="775" width="9.25" style="11" customWidth="1"/>
    <col min="776" max="776" width="12.75" style="11" bestFit="1" customWidth="1"/>
    <col min="777" max="1024" width="9" style="11"/>
    <col min="1025" max="1025" width="4.5" style="11" customWidth="1"/>
    <col min="1026" max="1026" width="25.625" style="11" customWidth="1"/>
    <col min="1027" max="1027" width="11" style="11" customWidth="1"/>
    <col min="1028" max="1028" width="10" style="11" customWidth="1"/>
    <col min="1029" max="1029" width="10.25" style="11" customWidth="1"/>
    <col min="1030" max="1030" width="9.75" style="11" customWidth="1"/>
    <col min="1031" max="1031" width="9.25" style="11" customWidth="1"/>
    <col min="1032" max="1032" width="12.75" style="11" bestFit="1" customWidth="1"/>
    <col min="1033" max="1280" width="9" style="11"/>
    <col min="1281" max="1281" width="4.5" style="11" customWidth="1"/>
    <col min="1282" max="1282" width="25.625" style="11" customWidth="1"/>
    <col min="1283" max="1283" width="11" style="11" customWidth="1"/>
    <col min="1284" max="1284" width="10" style="11" customWidth="1"/>
    <col min="1285" max="1285" width="10.25" style="11" customWidth="1"/>
    <col min="1286" max="1286" width="9.75" style="11" customWidth="1"/>
    <col min="1287" max="1287" width="9.25" style="11" customWidth="1"/>
    <col min="1288" max="1288" width="12.75" style="11" bestFit="1" customWidth="1"/>
    <col min="1289" max="1536" width="9" style="11"/>
    <col min="1537" max="1537" width="4.5" style="11" customWidth="1"/>
    <col min="1538" max="1538" width="25.625" style="11" customWidth="1"/>
    <col min="1539" max="1539" width="11" style="11" customWidth="1"/>
    <col min="1540" max="1540" width="10" style="11" customWidth="1"/>
    <col min="1541" max="1541" width="10.25" style="11" customWidth="1"/>
    <col min="1542" max="1542" width="9.75" style="11" customWidth="1"/>
    <col min="1543" max="1543" width="9.25" style="11" customWidth="1"/>
    <col min="1544" max="1544" width="12.75" style="11" bestFit="1" customWidth="1"/>
    <col min="1545" max="1792" width="9" style="11"/>
    <col min="1793" max="1793" width="4.5" style="11" customWidth="1"/>
    <col min="1794" max="1794" width="25.625" style="11" customWidth="1"/>
    <col min="1795" max="1795" width="11" style="11" customWidth="1"/>
    <col min="1796" max="1796" width="10" style="11" customWidth="1"/>
    <col min="1797" max="1797" width="10.25" style="11" customWidth="1"/>
    <col min="1798" max="1798" width="9.75" style="11" customWidth="1"/>
    <col min="1799" max="1799" width="9.25" style="11" customWidth="1"/>
    <col min="1800" max="1800" width="12.75" style="11" bestFit="1" customWidth="1"/>
    <col min="1801" max="2048" width="9" style="11"/>
    <col min="2049" max="2049" width="4.5" style="11" customWidth="1"/>
    <col min="2050" max="2050" width="25.625" style="11" customWidth="1"/>
    <col min="2051" max="2051" width="11" style="11" customWidth="1"/>
    <col min="2052" max="2052" width="10" style="11" customWidth="1"/>
    <col min="2053" max="2053" width="10.25" style="11" customWidth="1"/>
    <col min="2054" max="2054" width="9.75" style="11" customWidth="1"/>
    <col min="2055" max="2055" width="9.25" style="11" customWidth="1"/>
    <col min="2056" max="2056" width="12.75" style="11" bestFit="1" customWidth="1"/>
    <col min="2057" max="2304" width="9" style="11"/>
    <col min="2305" max="2305" width="4.5" style="11" customWidth="1"/>
    <col min="2306" max="2306" width="25.625" style="11" customWidth="1"/>
    <col min="2307" max="2307" width="11" style="11" customWidth="1"/>
    <col min="2308" max="2308" width="10" style="11" customWidth="1"/>
    <col min="2309" max="2309" width="10.25" style="11" customWidth="1"/>
    <col min="2310" max="2310" width="9.75" style="11" customWidth="1"/>
    <col min="2311" max="2311" width="9.25" style="11" customWidth="1"/>
    <col min="2312" max="2312" width="12.75" style="11" bestFit="1" customWidth="1"/>
    <col min="2313" max="2560" width="9" style="11"/>
    <col min="2561" max="2561" width="4.5" style="11" customWidth="1"/>
    <col min="2562" max="2562" width="25.625" style="11" customWidth="1"/>
    <col min="2563" max="2563" width="11" style="11" customWidth="1"/>
    <col min="2564" max="2564" width="10" style="11" customWidth="1"/>
    <col min="2565" max="2565" width="10.25" style="11" customWidth="1"/>
    <col min="2566" max="2566" width="9.75" style="11" customWidth="1"/>
    <col min="2567" max="2567" width="9.25" style="11" customWidth="1"/>
    <col min="2568" max="2568" width="12.75" style="11" bestFit="1" customWidth="1"/>
    <col min="2569" max="2816" width="9" style="11"/>
    <col min="2817" max="2817" width="4.5" style="11" customWidth="1"/>
    <col min="2818" max="2818" width="25.625" style="11" customWidth="1"/>
    <col min="2819" max="2819" width="11" style="11" customWidth="1"/>
    <col min="2820" max="2820" width="10" style="11" customWidth="1"/>
    <col min="2821" max="2821" width="10.25" style="11" customWidth="1"/>
    <col min="2822" max="2822" width="9.75" style="11" customWidth="1"/>
    <col min="2823" max="2823" width="9.25" style="11" customWidth="1"/>
    <col min="2824" max="2824" width="12.75" style="11" bestFit="1" customWidth="1"/>
    <col min="2825" max="3072" width="9" style="11"/>
    <col min="3073" max="3073" width="4.5" style="11" customWidth="1"/>
    <col min="3074" max="3074" width="25.625" style="11" customWidth="1"/>
    <col min="3075" max="3075" width="11" style="11" customWidth="1"/>
    <col min="3076" max="3076" width="10" style="11" customWidth="1"/>
    <col min="3077" max="3077" width="10.25" style="11" customWidth="1"/>
    <col min="3078" max="3078" width="9.75" style="11" customWidth="1"/>
    <col min="3079" max="3079" width="9.25" style="11" customWidth="1"/>
    <col min="3080" max="3080" width="12.75" style="11" bestFit="1" customWidth="1"/>
    <col min="3081" max="3328" width="9" style="11"/>
    <col min="3329" max="3329" width="4.5" style="11" customWidth="1"/>
    <col min="3330" max="3330" width="25.625" style="11" customWidth="1"/>
    <col min="3331" max="3331" width="11" style="11" customWidth="1"/>
    <col min="3332" max="3332" width="10" style="11" customWidth="1"/>
    <col min="3333" max="3333" width="10.25" style="11" customWidth="1"/>
    <col min="3334" max="3334" width="9.75" style="11" customWidth="1"/>
    <col min="3335" max="3335" width="9.25" style="11" customWidth="1"/>
    <col min="3336" max="3336" width="12.75" style="11" bestFit="1" customWidth="1"/>
    <col min="3337" max="3584" width="9" style="11"/>
    <col min="3585" max="3585" width="4.5" style="11" customWidth="1"/>
    <col min="3586" max="3586" width="25.625" style="11" customWidth="1"/>
    <col min="3587" max="3587" width="11" style="11" customWidth="1"/>
    <col min="3588" max="3588" width="10" style="11" customWidth="1"/>
    <col min="3589" max="3589" width="10.25" style="11" customWidth="1"/>
    <col min="3590" max="3590" width="9.75" style="11" customWidth="1"/>
    <col min="3591" max="3591" width="9.25" style="11" customWidth="1"/>
    <col min="3592" max="3592" width="12.75" style="11" bestFit="1" customWidth="1"/>
    <col min="3593" max="3840" width="9" style="11"/>
    <col min="3841" max="3841" width="4.5" style="11" customWidth="1"/>
    <col min="3842" max="3842" width="25.625" style="11" customWidth="1"/>
    <col min="3843" max="3843" width="11" style="11" customWidth="1"/>
    <col min="3844" max="3844" width="10" style="11" customWidth="1"/>
    <col min="3845" max="3845" width="10.25" style="11" customWidth="1"/>
    <col min="3846" max="3846" width="9.75" style="11" customWidth="1"/>
    <col min="3847" max="3847" width="9.25" style="11" customWidth="1"/>
    <col min="3848" max="3848" width="12.75" style="11" bestFit="1" customWidth="1"/>
    <col min="3849" max="4096" width="9" style="11"/>
    <col min="4097" max="4097" width="4.5" style="11" customWidth="1"/>
    <col min="4098" max="4098" width="25.625" style="11" customWidth="1"/>
    <col min="4099" max="4099" width="11" style="11" customWidth="1"/>
    <col min="4100" max="4100" width="10" style="11" customWidth="1"/>
    <col min="4101" max="4101" width="10.25" style="11" customWidth="1"/>
    <col min="4102" max="4102" width="9.75" style="11" customWidth="1"/>
    <col min="4103" max="4103" width="9.25" style="11" customWidth="1"/>
    <col min="4104" max="4104" width="12.75" style="11" bestFit="1" customWidth="1"/>
    <col min="4105" max="4352" width="9" style="11"/>
    <col min="4353" max="4353" width="4.5" style="11" customWidth="1"/>
    <col min="4354" max="4354" width="25.625" style="11" customWidth="1"/>
    <col min="4355" max="4355" width="11" style="11" customWidth="1"/>
    <col min="4356" max="4356" width="10" style="11" customWidth="1"/>
    <col min="4357" max="4357" width="10.25" style="11" customWidth="1"/>
    <col min="4358" max="4358" width="9.75" style="11" customWidth="1"/>
    <col min="4359" max="4359" width="9.25" style="11" customWidth="1"/>
    <col min="4360" max="4360" width="12.75" style="11" bestFit="1" customWidth="1"/>
    <col min="4361" max="4608" width="9" style="11"/>
    <col min="4609" max="4609" width="4.5" style="11" customWidth="1"/>
    <col min="4610" max="4610" width="25.625" style="11" customWidth="1"/>
    <col min="4611" max="4611" width="11" style="11" customWidth="1"/>
    <col min="4612" max="4612" width="10" style="11" customWidth="1"/>
    <col min="4613" max="4613" width="10.25" style="11" customWidth="1"/>
    <col min="4614" max="4614" width="9.75" style="11" customWidth="1"/>
    <col min="4615" max="4615" width="9.25" style="11" customWidth="1"/>
    <col min="4616" max="4616" width="12.75" style="11" bestFit="1" customWidth="1"/>
    <col min="4617" max="4864" width="9" style="11"/>
    <col min="4865" max="4865" width="4.5" style="11" customWidth="1"/>
    <col min="4866" max="4866" width="25.625" style="11" customWidth="1"/>
    <col min="4867" max="4867" width="11" style="11" customWidth="1"/>
    <col min="4868" max="4868" width="10" style="11" customWidth="1"/>
    <col min="4869" max="4869" width="10.25" style="11" customWidth="1"/>
    <col min="4870" max="4870" width="9.75" style="11" customWidth="1"/>
    <col min="4871" max="4871" width="9.25" style="11" customWidth="1"/>
    <col min="4872" max="4872" width="12.75" style="11" bestFit="1" customWidth="1"/>
    <col min="4873" max="5120" width="9" style="11"/>
    <col min="5121" max="5121" width="4.5" style="11" customWidth="1"/>
    <col min="5122" max="5122" width="25.625" style="11" customWidth="1"/>
    <col min="5123" max="5123" width="11" style="11" customWidth="1"/>
    <col min="5124" max="5124" width="10" style="11" customWidth="1"/>
    <col min="5125" max="5125" width="10.25" style="11" customWidth="1"/>
    <col min="5126" max="5126" width="9.75" style="11" customWidth="1"/>
    <col min="5127" max="5127" width="9.25" style="11" customWidth="1"/>
    <col min="5128" max="5128" width="12.75" style="11" bestFit="1" customWidth="1"/>
    <col min="5129" max="5376" width="9" style="11"/>
    <col min="5377" max="5377" width="4.5" style="11" customWidth="1"/>
    <col min="5378" max="5378" width="25.625" style="11" customWidth="1"/>
    <col min="5379" max="5379" width="11" style="11" customWidth="1"/>
    <col min="5380" max="5380" width="10" style="11" customWidth="1"/>
    <col min="5381" max="5381" width="10.25" style="11" customWidth="1"/>
    <col min="5382" max="5382" width="9.75" style="11" customWidth="1"/>
    <col min="5383" max="5383" width="9.25" style="11" customWidth="1"/>
    <col min="5384" max="5384" width="12.75" style="11" bestFit="1" customWidth="1"/>
    <col min="5385" max="5632" width="9" style="11"/>
    <col min="5633" max="5633" width="4.5" style="11" customWidth="1"/>
    <col min="5634" max="5634" width="25.625" style="11" customWidth="1"/>
    <col min="5635" max="5635" width="11" style="11" customWidth="1"/>
    <col min="5636" max="5636" width="10" style="11" customWidth="1"/>
    <col min="5637" max="5637" width="10.25" style="11" customWidth="1"/>
    <col min="5638" max="5638" width="9.75" style="11" customWidth="1"/>
    <col min="5639" max="5639" width="9.25" style="11" customWidth="1"/>
    <col min="5640" max="5640" width="12.75" style="11" bestFit="1" customWidth="1"/>
    <col min="5641" max="5888" width="9" style="11"/>
    <col min="5889" max="5889" width="4.5" style="11" customWidth="1"/>
    <col min="5890" max="5890" width="25.625" style="11" customWidth="1"/>
    <col min="5891" max="5891" width="11" style="11" customWidth="1"/>
    <col min="5892" max="5892" width="10" style="11" customWidth="1"/>
    <col min="5893" max="5893" width="10.25" style="11" customWidth="1"/>
    <col min="5894" max="5894" width="9.75" style="11" customWidth="1"/>
    <col min="5895" max="5895" width="9.25" style="11" customWidth="1"/>
    <col min="5896" max="5896" width="12.75" style="11" bestFit="1" customWidth="1"/>
    <col min="5897" max="6144" width="9" style="11"/>
    <col min="6145" max="6145" width="4.5" style="11" customWidth="1"/>
    <col min="6146" max="6146" width="25.625" style="11" customWidth="1"/>
    <col min="6147" max="6147" width="11" style="11" customWidth="1"/>
    <col min="6148" max="6148" width="10" style="11" customWidth="1"/>
    <col min="6149" max="6149" width="10.25" style="11" customWidth="1"/>
    <col min="6150" max="6150" width="9.75" style="11" customWidth="1"/>
    <col min="6151" max="6151" width="9.25" style="11" customWidth="1"/>
    <col min="6152" max="6152" width="12.75" style="11" bestFit="1" customWidth="1"/>
    <col min="6153" max="6400" width="9" style="11"/>
    <col min="6401" max="6401" width="4.5" style="11" customWidth="1"/>
    <col min="6402" max="6402" width="25.625" style="11" customWidth="1"/>
    <col min="6403" max="6403" width="11" style="11" customWidth="1"/>
    <col min="6404" max="6404" width="10" style="11" customWidth="1"/>
    <col min="6405" max="6405" width="10.25" style="11" customWidth="1"/>
    <col min="6406" max="6406" width="9.75" style="11" customWidth="1"/>
    <col min="6407" max="6407" width="9.25" style="11" customWidth="1"/>
    <col min="6408" max="6408" width="12.75" style="11" bestFit="1" customWidth="1"/>
    <col min="6409" max="6656" width="9" style="11"/>
    <col min="6657" max="6657" width="4.5" style="11" customWidth="1"/>
    <col min="6658" max="6658" width="25.625" style="11" customWidth="1"/>
    <col min="6659" max="6659" width="11" style="11" customWidth="1"/>
    <col min="6660" max="6660" width="10" style="11" customWidth="1"/>
    <col min="6661" max="6661" width="10.25" style="11" customWidth="1"/>
    <col min="6662" max="6662" width="9.75" style="11" customWidth="1"/>
    <col min="6663" max="6663" width="9.25" style="11" customWidth="1"/>
    <col min="6664" max="6664" width="12.75" style="11" bestFit="1" customWidth="1"/>
    <col min="6665" max="6912" width="9" style="11"/>
    <col min="6913" max="6913" width="4.5" style="11" customWidth="1"/>
    <col min="6914" max="6914" width="25.625" style="11" customWidth="1"/>
    <col min="6915" max="6915" width="11" style="11" customWidth="1"/>
    <col min="6916" max="6916" width="10" style="11" customWidth="1"/>
    <col min="6917" max="6917" width="10.25" style="11" customWidth="1"/>
    <col min="6918" max="6918" width="9.75" style="11" customWidth="1"/>
    <col min="6919" max="6919" width="9.25" style="11" customWidth="1"/>
    <col min="6920" max="6920" width="12.75" style="11" bestFit="1" customWidth="1"/>
    <col min="6921" max="7168" width="9" style="11"/>
    <col min="7169" max="7169" width="4.5" style="11" customWidth="1"/>
    <col min="7170" max="7170" width="25.625" style="11" customWidth="1"/>
    <col min="7171" max="7171" width="11" style="11" customWidth="1"/>
    <col min="7172" max="7172" width="10" style="11" customWidth="1"/>
    <col min="7173" max="7173" width="10.25" style="11" customWidth="1"/>
    <col min="7174" max="7174" width="9.75" style="11" customWidth="1"/>
    <col min="7175" max="7175" width="9.25" style="11" customWidth="1"/>
    <col min="7176" max="7176" width="12.75" style="11" bestFit="1" customWidth="1"/>
    <col min="7177" max="7424" width="9" style="11"/>
    <col min="7425" max="7425" width="4.5" style="11" customWidth="1"/>
    <col min="7426" max="7426" width="25.625" style="11" customWidth="1"/>
    <col min="7427" max="7427" width="11" style="11" customWidth="1"/>
    <col min="7428" max="7428" width="10" style="11" customWidth="1"/>
    <col min="7429" max="7429" width="10.25" style="11" customWidth="1"/>
    <col min="7430" max="7430" width="9.75" style="11" customWidth="1"/>
    <col min="7431" max="7431" width="9.25" style="11" customWidth="1"/>
    <col min="7432" max="7432" width="12.75" style="11" bestFit="1" customWidth="1"/>
    <col min="7433" max="7680" width="9" style="11"/>
    <col min="7681" max="7681" width="4.5" style="11" customWidth="1"/>
    <col min="7682" max="7682" width="25.625" style="11" customWidth="1"/>
    <col min="7683" max="7683" width="11" style="11" customWidth="1"/>
    <col min="7684" max="7684" width="10" style="11" customWidth="1"/>
    <col min="7685" max="7685" width="10.25" style="11" customWidth="1"/>
    <col min="7686" max="7686" width="9.75" style="11" customWidth="1"/>
    <col min="7687" max="7687" width="9.25" style="11" customWidth="1"/>
    <col min="7688" max="7688" width="12.75" style="11" bestFit="1" customWidth="1"/>
    <col min="7689" max="7936" width="9" style="11"/>
    <col min="7937" max="7937" width="4.5" style="11" customWidth="1"/>
    <col min="7938" max="7938" width="25.625" style="11" customWidth="1"/>
    <col min="7939" max="7939" width="11" style="11" customWidth="1"/>
    <col min="7940" max="7940" width="10" style="11" customWidth="1"/>
    <col min="7941" max="7941" width="10.25" style="11" customWidth="1"/>
    <col min="7942" max="7942" width="9.75" style="11" customWidth="1"/>
    <col min="7943" max="7943" width="9.25" style="11" customWidth="1"/>
    <col min="7944" max="7944" width="12.75" style="11" bestFit="1" customWidth="1"/>
    <col min="7945" max="8192" width="9" style="11"/>
    <col min="8193" max="8193" width="4.5" style="11" customWidth="1"/>
    <col min="8194" max="8194" width="25.625" style="11" customWidth="1"/>
    <col min="8195" max="8195" width="11" style="11" customWidth="1"/>
    <col min="8196" max="8196" width="10" style="11" customWidth="1"/>
    <col min="8197" max="8197" width="10.25" style="11" customWidth="1"/>
    <col min="8198" max="8198" width="9.75" style="11" customWidth="1"/>
    <col min="8199" max="8199" width="9.25" style="11" customWidth="1"/>
    <col min="8200" max="8200" width="12.75" style="11" bestFit="1" customWidth="1"/>
    <col min="8201" max="8448" width="9" style="11"/>
    <col min="8449" max="8449" width="4.5" style="11" customWidth="1"/>
    <col min="8450" max="8450" width="25.625" style="11" customWidth="1"/>
    <col min="8451" max="8451" width="11" style="11" customWidth="1"/>
    <col min="8452" max="8452" width="10" style="11" customWidth="1"/>
    <col min="8453" max="8453" width="10.25" style="11" customWidth="1"/>
    <col min="8454" max="8454" width="9.75" style="11" customWidth="1"/>
    <col min="8455" max="8455" width="9.25" style="11" customWidth="1"/>
    <col min="8456" max="8456" width="12.75" style="11" bestFit="1" customWidth="1"/>
    <col min="8457" max="8704" width="9" style="11"/>
    <col min="8705" max="8705" width="4.5" style="11" customWidth="1"/>
    <col min="8706" max="8706" width="25.625" style="11" customWidth="1"/>
    <col min="8707" max="8707" width="11" style="11" customWidth="1"/>
    <col min="8708" max="8708" width="10" style="11" customWidth="1"/>
    <col min="8709" max="8709" width="10.25" style="11" customWidth="1"/>
    <col min="8710" max="8710" width="9.75" style="11" customWidth="1"/>
    <col min="8711" max="8711" width="9.25" style="11" customWidth="1"/>
    <col min="8712" max="8712" width="12.75" style="11" bestFit="1" customWidth="1"/>
    <col min="8713" max="8960" width="9" style="11"/>
    <col min="8961" max="8961" width="4.5" style="11" customWidth="1"/>
    <col min="8962" max="8962" width="25.625" style="11" customWidth="1"/>
    <col min="8963" max="8963" width="11" style="11" customWidth="1"/>
    <col min="8964" max="8964" width="10" style="11" customWidth="1"/>
    <col min="8965" max="8965" width="10.25" style="11" customWidth="1"/>
    <col min="8966" max="8966" width="9.75" style="11" customWidth="1"/>
    <col min="8967" max="8967" width="9.25" style="11" customWidth="1"/>
    <col min="8968" max="8968" width="12.75" style="11" bestFit="1" customWidth="1"/>
    <col min="8969" max="9216" width="9" style="11"/>
    <col min="9217" max="9217" width="4.5" style="11" customWidth="1"/>
    <col min="9218" max="9218" width="25.625" style="11" customWidth="1"/>
    <col min="9219" max="9219" width="11" style="11" customWidth="1"/>
    <col min="9220" max="9220" width="10" style="11" customWidth="1"/>
    <col min="9221" max="9221" width="10.25" style="11" customWidth="1"/>
    <col min="9222" max="9222" width="9.75" style="11" customWidth="1"/>
    <col min="9223" max="9223" width="9.25" style="11" customWidth="1"/>
    <col min="9224" max="9224" width="12.75" style="11" bestFit="1" customWidth="1"/>
    <col min="9225" max="9472" width="9" style="11"/>
    <col min="9473" max="9473" width="4.5" style="11" customWidth="1"/>
    <col min="9474" max="9474" width="25.625" style="11" customWidth="1"/>
    <col min="9475" max="9475" width="11" style="11" customWidth="1"/>
    <col min="9476" max="9476" width="10" style="11" customWidth="1"/>
    <col min="9477" max="9477" width="10.25" style="11" customWidth="1"/>
    <col min="9478" max="9478" width="9.75" style="11" customWidth="1"/>
    <col min="9479" max="9479" width="9.25" style="11" customWidth="1"/>
    <col min="9480" max="9480" width="12.75" style="11" bestFit="1" customWidth="1"/>
    <col min="9481" max="9728" width="9" style="11"/>
    <col min="9729" max="9729" width="4.5" style="11" customWidth="1"/>
    <col min="9730" max="9730" width="25.625" style="11" customWidth="1"/>
    <col min="9731" max="9731" width="11" style="11" customWidth="1"/>
    <col min="9732" max="9732" width="10" style="11" customWidth="1"/>
    <col min="9733" max="9733" width="10.25" style="11" customWidth="1"/>
    <col min="9734" max="9734" width="9.75" style="11" customWidth="1"/>
    <col min="9735" max="9735" width="9.25" style="11" customWidth="1"/>
    <col min="9736" max="9736" width="12.75" style="11" bestFit="1" customWidth="1"/>
    <col min="9737" max="9984" width="9" style="11"/>
    <col min="9985" max="9985" width="4.5" style="11" customWidth="1"/>
    <col min="9986" max="9986" width="25.625" style="11" customWidth="1"/>
    <col min="9987" max="9987" width="11" style="11" customWidth="1"/>
    <col min="9988" max="9988" width="10" style="11" customWidth="1"/>
    <col min="9989" max="9989" width="10.25" style="11" customWidth="1"/>
    <col min="9990" max="9990" width="9.75" style="11" customWidth="1"/>
    <col min="9991" max="9991" width="9.25" style="11" customWidth="1"/>
    <col min="9992" max="9992" width="12.75" style="11" bestFit="1" customWidth="1"/>
    <col min="9993" max="10240" width="9" style="11"/>
    <col min="10241" max="10241" width="4.5" style="11" customWidth="1"/>
    <col min="10242" max="10242" width="25.625" style="11" customWidth="1"/>
    <col min="10243" max="10243" width="11" style="11" customWidth="1"/>
    <col min="10244" max="10244" width="10" style="11" customWidth="1"/>
    <col min="10245" max="10245" width="10.25" style="11" customWidth="1"/>
    <col min="10246" max="10246" width="9.75" style="11" customWidth="1"/>
    <col min="10247" max="10247" width="9.25" style="11" customWidth="1"/>
    <col min="10248" max="10248" width="12.75" style="11" bestFit="1" customWidth="1"/>
    <col min="10249" max="10496" width="9" style="11"/>
    <col min="10497" max="10497" width="4.5" style="11" customWidth="1"/>
    <col min="10498" max="10498" width="25.625" style="11" customWidth="1"/>
    <col min="10499" max="10499" width="11" style="11" customWidth="1"/>
    <col min="10500" max="10500" width="10" style="11" customWidth="1"/>
    <col min="10501" max="10501" width="10.25" style="11" customWidth="1"/>
    <col min="10502" max="10502" width="9.75" style="11" customWidth="1"/>
    <col min="10503" max="10503" width="9.25" style="11" customWidth="1"/>
    <col min="10504" max="10504" width="12.75" style="11" bestFit="1" customWidth="1"/>
    <col min="10505" max="10752" width="9" style="11"/>
    <col min="10753" max="10753" width="4.5" style="11" customWidth="1"/>
    <col min="10754" max="10754" width="25.625" style="11" customWidth="1"/>
    <col min="10755" max="10755" width="11" style="11" customWidth="1"/>
    <col min="10756" max="10756" width="10" style="11" customWidth="1"/>
    <col min="10757" max="10757" width="10.25" style="11" customWidth="1"/>
    <col min="10758" max="10758" width="9.75" style="11" customWidth="1"/>
    <col min="10759" max="10759" width="9.25" style="11" customWidth="1"/>
    <col min="10760" max="10760" width="12.75" style="11" bestFit="1" customWidth="1"/>
    <col min="10761" max="11008" width="9" style="11"/>
    <col min="11009" max="11009" width="4.5" style="11" customWidth="1"/>
    <col min="11010" max="11010" width="25.625" style="11" customWidth="1"/>
    <col min="11011" max="11011" width="11" style="11" customWidth="1"/>
    <col min="11012" max="11012" width="10" style="11" customWidth="1"/>
    <col min="11013" max="11013" width="10.25" style="11" customWidth="1"/>
    <col min="11014" max="11014" width="9.75" style="11" customWidth="1"/>
    <col min="11015" max="11015" width="9.25" style="11" customWidth="1"/>
    <col min="11016" max="11016" width="12.75" style="11" bestFit="1" customWidth="1"/>
    <col min="11017" max="11264" width="9" style="11"/>
    <col min="11265" max="11265" width="4.5" style="11" customWidth="1"/>
    <col min="11266" max="11266" width="25.625" style="11" customWidth="1"/>
    <col min="11267" max="11267" width="11" style="11" customWidth="1"/>
    <col min="11268" max="11268" width="10" style="11" customWidth="1"/>
    <col min="11269" max="11269" width="10.25" style="11" customWidth="1"/>
    <col min="11270" max="11270" width="9.75" style="11" customWidth="1"/>
    <col min="11271" max="11271" width="9.25" style="11" customWidth="1"/>
    <col min="11272" max="11272" width="12.75" style="11" bestFit="1" customWidth="1"/>
    <col min="11273" max="11520" width="9" style="11"/>
    <col min="11521" max="11521" width="4.5" style="11" customWidth="1"/>
    <col min="11522" max="11522" width="25.625" style="11" customWidth="1"/>
    <col min="11523" max="11523" width="11" style="11" customWidth="1"/>
    <col min="11524" max="11524" width="10" style="11" customWidth="1"/>
    <col min="11525" max="11525" width="10.25" style="11" customWidth="1"/>
    <col min="11526" max="11526" width="9.75" style="11" customWidth="1"/>
    <col min="11527" max="11527" width="9.25" style="11" customWidth="1"/>
    <col min="11528" max="11528" width="12.75" style="11" bestFit="1" customWidth="1"/>
    <col min="11529" max="11776" width="9" style="11"/>
    <col min="11777" max="11777" width="4.5" style="11" customWidth="1"/>
    <col min="11778" max="11778" width="25.625" style="11" customWidth="1"/>
    <col min="11779" max="11779" width="11" style="11" customWidth="1"/>
    <col min="11780" max="11780" width="10" style="11" customWidth="1"/>
    <col min="11781" max="11781" width="10.25" style="11" customWidth="1"/>
    <col min="11782" max="11782" width="9.75" style="11" customWidth="1"/>
    <col min="11783" max="11783" width="9.25" style="11" customWidth="1"/>
    <col min="11784" max="11784" width="12.75" style="11" bestFit="1" customWidth="1"/>
    <col min="11785" max="12032" width="9" style="11"/>
    <col min="12033" max="12033" width="4.5" style="11" customWidth="1"/>
    <col min="12034" max="12034" width="25.625" style="11" customWidth="1"/>
    <col min="12035" max="12035" width="11" style="11" customWidth="1"/>
    <col min="12036" max="12036" width="10" style="11" customWidth="1"/>
    <col min="12037" max="12037" width="10.25" style="11" customWidth="1"/>
    <col min="12038" max="12038" width="9.75" style="11" customWidth="1"/>
    <col min="12039" max="12039" width="9.25" style="11" customWidth="1"/>
    <col min="12040" max="12040" width="12.75" style="11" bestFit="1" customWidth="1"/>
    <col min="12041" max="12288" width="9" style="11"/>
    <col min="12289" max="12289" width="4.5" style="11" customWidth="1"/>
    <col min="12290" max="12290" width="25.625" style="11" customWidth="1"/>
    <col min="12291" max="12291" width="11" style="11" customWidth="1"/>
    <col min="12292" max="12292" width="10" style="11" customWidth="1"/>
    <col min="12293" max="12293" width="10.25" style="11" customWidth="1"/>
    <col min="12294" max="12294" width="9.75" style="11" customWidth="1"/>
    <col min="12295" max="12295" width="9.25" style="11" customWidth="1"/>
    <col min="12296" max="12296" width="12.75" style="11" bestFit="1" customWidth="1"/>
    <col min="12297" max="12544" width="9" style="11"/>
    <col min="12545" max="12545" width="4.5" style="11" customWidth="1"/>
    <col min="12546" max="12546" width="25.625" style="11" customWidth="1"/>
    <col min="12547" max="12547" width="11" style="11" customWidth="1"/>
    <col min="12548" max="12548" width="10" style="11" customWidth="1"/>
    <col min="12549" max="12549" width="10.25" style="11" customWidth="1"/>
    <col min="12550" max="12550" width="9.75" style="11" customWidth="1"/>
    <col min="12551" max="12551" width="9.25" style="11" customWidth="1"/>
    <col min="12552" max="12552" width="12.75" style="11" bestFit="1" customWidth="1"/>
    <col min="12553" max="12800" width="9" style="11"/>
    <col min="12801" max="12801" width="4.5" style="11" customWidth="1"/>
    <col min="12802" max="12802" width="25.625" style="11" customWidth="1"/>
    <col min="12803" max="12803" width="11" style="11" customWidth="1"/>
    <col min="12804" max="12804" width="10" style="11" customWidth="1"/>
    <col min="12805" max="12805" width="10.25" style="11" customWidth="1"/>
    <col min="12806" max="12806" width="9.75" style="11" customWidth="1"/>
    <col min="12807" max="12807" width="9.25" style="11" customWidth="1"/>
    <col min="12808" max="12808" width="12.75" style="11" bestFit="1" customWidth="1"/>
    <col min="12809" max="13056" width="9" style="11"/>
    <col min="13057" max="13057" width="4.5" style="11" customWidth="1"/>
    <col min="13058" max="13058" width="25.625" style="11" customWidth="1"/>
    <col min="13059" max="13059" width="11" style="11" customWidth="1"/>
    <col min="13060" max="13060" width="10" style="11" customWidth="1"/>
    <col min="13061" max="13061" width="10.25" style="11" customWidth="1"/>
    <col min="13062" max="13062" width="9.75" style="11" customWidth="1"/>
    <col min="13063" max="13063" width="9.25" style="11" customWidth="1"/>
    <col min="13064" max="13064" width="12.75" style="11" bestFit="1" customWidth="1"/>
    <col min="13065" max="13312" width="9" style="11"/>
    <col min="13313" max="13313" width="4.5" style="11" customWidth="1"/>
    <col min="13314" max="13314" width="25.625" style="11" customWidth="1"/>
    <col min="13315" max="13315" width="11" style="11" customWidth="1"/>
    <col min="13316" max="13316" width="10" style="11" customWidth="1"/>
    <col min="13317" max="13317" width="10.25" style="11" customWidth="1"/>
    <col min="13318" max="13318" width="9.75" style="11" customWidth="1"/>
    <col min="13319" max="13319" width="9.25" style="11" customWidth="1"/>
    <col min="13320" max="13320" width="12.75" style="11" bestFit="1" customWidth="1"/>
    <col min="13321" max="13568" width="9" style="11"/>
    <col min="13569" max="13569" width="4.5" style="11" customWidth="1"/>
    <col min="13570" max="13570" width="25.625" style="11" customWidth="1"/>
    <col min="13571" max="13571" width="11" style="11" customWidth="1"/>
    <col min="13572" max="13572" width="10" style="11" customWidth="1"/>
    <col min="13573" max="13573" width="10.25" style="11" customWidth="1"/>
    <col min="13574" max="13574" width="9.75" style="11" customWidth="1"/>
    <col min="13575" max="13575" width="9.25" style="11" customWidth="1"/>
    <col min="13576" max="13576" width="12.75" style="11" bestFit="1" customWidth="1"/>
    <col min="13577" max="13824" width="9" style="11"/>
    <col min="13825" max="13825" width="4.5" style="11" customWidth="1"/>
    <col min="13826" max="13826" width="25.625" style="11" customWidth="1"/>
    <col min="13827" max="13827" width="11" style="11" customWidth="1"/>
    <col min="13828" max="13828" width="10" style="11" customWidth="1"/>
    <col min="13829" max="13829" width="10.25" style="11" customWidth="1"/>
    <col min="13830" max="13830" width="9.75" style="11" customWidth="1"/>
    <col min="13831" max="13831" width="9.25" style="11" customWidth="1"/>
    <col min="13832" max="13832" width="12.75" style="11" bestFit="1" customWidth="1"/>
    <col min="13833" max="14080" width="9" style="11"/>
    <col min="14081" max="14081" width="4.5" style="11" customWidth="1"/>
    <col min="14082" max="14082" width="25.625" style="11" customWidth="1"/>
    <col min="14083" max="14083" width="11" style="11" customWidth="1"/>
    <col min="14084" max="14084" width="10" style="11" customWidth="1"/>
    <col min="14085" max="14085" width="10.25" style="11" customWidth="1"/>
    <col min="14086" max="14086" width="9.75" style="11" customWidth="1"/>
    <col min="14087" max="14087" width="9.25" style="11" customWidth="1"/>
    <col min="14088" max="14088" width="12.75" style="11" bestFit="1" customWidth="1"/>
    <col min="14089" max="14336" width="9" style="11"/>
    <col min="14337" max="14337" width="4.5" style="11" customWidth="1"/>
    <col min="14338" max="14338" width="25.625" style="11" customWidth="1"/>
    <col min="14339" max="14339" width="11" style="11" customWidth="1"/>
    <col min="14340" max="14340" width="10" style="11" customWidth="1"/>
    <col min="14341" max="14341" width="10.25" style="11" customWidth="1"/>
    <col min="14342" max="14342" width="9.75" style="11" customWidth="1"/>
    <col min="14343" max="14343" width="9.25" style="11" customWidth="1"/>
    <col min="14344" max="14344" width="12.75" style="11" bestFit="1" customWidth="1"/>
    <col min="14345" max="14592" width="9" style="11"/>
    <col min="14593" max="14593" width="4.5" style="11" customWidth="1"/>
    <col min="14594" max="14594" width="25.625" style="11" customWidth="1"/>
    <col min="14595" max="14595" width="11" style="11" customWidth="1"/>
    <col min="14596" max="14596" width="10" style="11" customWidth="1"/>
    <col min="14597" max="14597" width="10.25" style="11" customWidth="1"/>
    <col min="14598" max="14598" width="9.75" style="11" customWidth="1"/>
    <col min="14599" max="14599" width="9.25" style="11" customWidth="1"/>
    <col min="14600" max="14600" width="12.75" style="11" bestFit="1" customWidth="1"/>
    <col min="14601" max="14848" width="9" style="11"/>
    <col min="14849" max="14849" width="4.5" style="11" customWidth="1"/>
    <col min="14850" max="14850" width="25.625" style="11" customWidth="1"/>
    <col min="14851" max="14851" width="11" style="11" customWidth="1"/>
    <col min="14852" max="14852" width="10" style="11" customWidth="1"/>
    <col min="14853" max="14853" width="10.25" style="11" customWidth="1"/>
    <col min="14854" max="14854" width="9.75" style="11" customWidth="1"/>
    <col min="14855" max="14855" width="9.25" style="11" customWidth="1"/>
    <col min="14856" max="14856" width="12.75" style="11" bestFit="1" customWidth="1"/>
    <col min="14857" max="15104" width="9" style="11"/>
    <col min="15105" max="15105" width="4.5" style="11" customWidth="1"/>
    <col min="15106" max="15106" width="25.625" style="11" customWidth="1"/>
    <col min="15107" max="15107" width="11" style="11" customWidth="1"/>
    <col min="15108" max="15108" width="10" style="11" customWidth="1"/>
    <col min="15109" max="15109" width="10.25" style="11" customWidth="1"/>
    <col min="15110" max="15110" width="9.75" style="11" customWidth="1"/>
    <col min="15111" max="15111" width="9.25" style="11" customWidth="1"/>
    <col min="15112" max="15112" width="12.75" style="11" bestFit="1" customWidth="1"/>
    <col min="15113" max="15360" width="9" style="11"/>
    <col min="15361" max="15361" width="4.5" style="11" customWidth="1"/>
    <col min="15362" max="15362" width="25.625" style="11" customWidth="1"/>
    <col min="15363" max="15363" width="11" style="11" customWidth="1"/>
    <col min="15364" max="15364" width="10" style="11" customWidth="1"/>
    <col min="15365" max="15365" width="10.25" style="11" customWidth="1"/>
    <col min="15366" max="15366" width="9.75" style="11" customWidth="1"/>
    <col min="15367" max="15367" width="9.25" style="11" customWidth="1"/>
    <col min="15368" max="15368" width="12.75" style="11" bestFit="1" customWidth="1"/>
    <col min="15369" max="15616" width="9" style="11"/>
    <col min="15617" max="15617" width="4.5" style="11" customWidth="1"/>
    <col min="15618" max="15618" width="25.625" style="11" customWidth="1"/>
    <col min="15619" max="15619" width="11" style="11" customWidth="1"/>
    <col min="15620" max="15620" width="10" style="11" customWidth="1"/>
    <col min="15621" max="15621" width="10.25" style="11" customWidth="1"/>
    <col min="15622" max="15622" width="9.75" style="11" customWidth="1"/>
    <col min="15623" max="15623" width="9.25" style="11" customWidth="1"/>
    <col min="15624" max="15624" width="12.75" style="11" bestFit="1" customWidth="1"/>
    <col min="15625" max="15872" width="9" style="11"/>
    <col min="15873" max="15873" width="4.5" style="11" customWidth="1"/>
    <col min="15874" max="15874" width="25.625" style="11" customWidth="1"/>
    <col min="15875" max="15875" width="11" style="11" customWidth="1"/>
    <col min="15876" max="15876" width="10" style="11" customWidth="1"/>
    <col min="15877" max="15877" width="10.25" style="11" customWidth="1"/>
    <col min="15878" max="15878" width="9.75" style="11" customWidth="1"/>
    <col min="15879" max="15879" width="9.25" style="11" customWidth="1"/>
    <col min="15880" max="15880" width="12.75" style="11" bestFit="1" customWidth="1"/>
    <col min="15881" max="16128" width="9" style="11"/>
    <col min="16129" max="16129" width="4.5" style="11" customWidth="1"/>
    <col min="16130" max="16130" width="25.625" style="11" customWidth="1"/>
    <col min="16131" max="16131" width="11" style="11" customWidth="1"/>
    <col min="16132" max="16132" width="10" style="11" customWidth="1"/>
    <col min="16133" max="16133" width="10.25" style="11" customWidth="1"/>
    <col min="16134" max="16134" width="9.75" style="11" customWidth="1"/>
    <col min="16135" max="16135" width="9.25" style="11" customWidth="1"/>
    <col min="16136" max="16136" width="12.75" style="11" bestFit="1" customWidth="1"/>
    <col min="16137" max="16384" width="9" style="11"/>
  </cols>
  <sheetData>
    <row r="1" spans="1:7" ht="15">
      <c r="A1" s="9" t="s">
        <v>220</v>
      </c>
    </row>
    <row r="2" spans="1:7" ht="23.25" customHeight="1">
      <c r="A2" s="206" t="s">
        <v>109</v>
      </c>
      <c r="B2" s="207"/>
      <c r="C2" s="207"/>
      <c r="D2" s="207"/>
      <c r="E2" s="207"/>
      <c r="F2" s="207"/>
      <c r="G2" s="207"/>
    </row>
    <row r="3" spans="1:7" ht="21.75" customHeight="1">
      <c r="A3" s="12" t="s">
        <v>0</v>
      </c>
      <c r="B3" s="2"/>
      <c r="C3" s="208"/>
      <c r="D3" s="208"/>
      <c r="E3" s="2"/>
      <c r="F3" s="209" t="s">
        <v>1</v>
      </c>
      <c r="G3" s="209"/>
    </row>
    <row r="4" spans="1:7" s="14" customFormat="1" ht="34.5" customHeight="1">
      <c r="A4" s="13" t="s">
        <v>8</v>
      </c>
      <c r="B4" s="13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</row>
    <row r="5" spans="1:7" s="14" customFormat="1" ht="34.5" customHeight="1">
      <c r="A5" s="13">
        <v>1</v>
      </c>
      <c r="B5" s="15" t="s">
        <v>15</v>
      </c>
      <c r="C5" s="16">
        <v>2784.67</v>
      </c>
      <c r="D5" s="16">
        <v>19944.78</v>
      </c>
      <c r="E5" s="16">
        <v>19068.07</v>
      </c>
      <c r="F5" s="16">
        <f>C5+D5-E5</f>
        <v>3661.3799999999974</v>
      </c>
      <c r="G5" s="17"/>
    </row>
    <row r="6" spans="1:7" s="14" customFormat="1" ht="34.5" customHeight="1">
      <c r="A6" s="13">
        <v>2</v>
      </c>
      <c r="B6" s="18" t="s">
        <v>16</v>
      </c>
      <c r="C6" s="16">
        <v>7282.85</v>
      </c>
      <c r="D6" s="16">
        <v>5936.63</v>
      </c>
      <c r="E6" s="16">
        <v>3413.81</v>
      </c>
      <c r="F6" s="16">
        <f t="shared" ref="F6:F19" si="0">C6+D6-E6</f>
        <v>9805.67</v>
      </c>
      <c r="G6" s="17"/>
    </row>
    <row r="7" spans="1:7" s="14" customFormat="1" ht="34.5" customHeight="1">
      <c r="A7" s="13">
        <v>3</v>
      </c>
      <c r="B7" s="18" t="s">
        <v>17</v>
      </c>
      <c r="C7" s="16">
        <v>11189.1</v>
      </c>
      <c r="D7" s="16">
        <v>14443.53</v>
      </c>
      <c r="E7" s="16">
        <v>10397.450000000001</v>
      </c>
      <c r="F7" s="16">
        <f t="shared" si="0"/>
        <v>15235.18</v>
      </c>
      <c r="G7" s="19" t="s">
        <v>18</v>
      </c>
    </row>
    <row r="8" spans="1:7" s="14" customFormat="1" ht="34.5" customHeight="1">
      <c r="A8" s="13">
        <v>4</v>
      </c>
      <c r="B8" s="18" t="s">
        <v>19</v>
      </c>
      <c r="C8" s="16">
        <v>31785.53</v>
      </c>
      <c r="D8" s="16">
        <v>23599.26</v>
      </c>
      <c r="E8" s="16">
        <v>16235.86</v>
      </c>
      <c r="F8" s="16">
        <f t="shared" si="0"/>
        <v>39148.929999999993</v>
      </c>
      <c r="G8" s="19"/>
    </row>
    <row r="9" spans="1:7" s="14" customFormat="1" ht="34.5" customHeight="1">
      <c r="A9" s="13">
        <v>5</v>
      </c>
      <c r="B9" s="18" t="s">
        <v>20</v>
      </c>
      <c r="C9" s="16">
        <v>888.86</v>
      </c>
      <c r="D9" s="16">
        <v>6138.53</v>
      </c>
      <c r="E9" s="16">
        <v>4886.04</v>
      </c>
      <c r="F9" s="16">
        <f t="shared" si="0"/>
        <v>2141.3499999999995</v>
      </c>
      <c r="G9" s="19" t="s">
        <v>18</v>
      </c>
    </row>
    <row r="10" spans="1:7" s="14" customFormat="1" ht="34.5" customHeight="1">
      <c r="A10" s="13">
        <v>6</v>
      </c>
      <c r="B10" s="18" t="s">
        <v>21</v>
      </c>
      <c r="C10" s="16">
        <v>2388.06</v>
      </c>
      <c r="D10" s="16">
        <v>20040.71</v>
      </c>
      <c r="E10" s="16">
        <v>19631.21</v>
      </c>
      <c r="F10" s="16">
        <f t="shared" si="0"/>
        <v>2797.5600000000013</v>
      </c>
      <c r="G10" s="19" t="s">
        <v>18</v>
      </c>
    </row>
    <row r="11" spans="1:7" s="14" customFormat="1" ht="34.5" customHeight="1">
      <c r="A11" s="13">
        <v>7</v>
      </c>
      <c r="B11" s="18" t="s">
        <v>22</v>
      </c>
      <c r="C11" s="16">
        <v>3040.41</v>
      </c>
      <c r="D11" s="16">
        <v>355.99</v>
      </c>
      <c r="E11" s="16">
        <v>269.51</v>
      </c>
      <c r="F11" s="16">
        <f t="shared" si="0"/>
        <v>3126.8899999999994</v>
      </c>
      <c r="G11" s="17"/>
    </row>
    <row r="12" spans="1:7" s="14" customFormat="1" ht="34.5" customHeight="1">
      <c r="A12" s="13">
        <v>8</v>
      </c>
      <c r="B12" s="18" t="s">
        <v>23</v>
      </c>
      <c r="C12" s="16">
        <v>1811.61</v>
      </c>
      <c r="D12" s="16">
        <v>4443.5600000000004</v>
      </c>
      <c r="E12" s="16">
        <v>4290.53</v>
      </c>
      <c r="F12" s="16">
        <f t="shared" si="0"/>
        <v>1964.6400000000003</v>
      </c>
      <c r="G12" s="17"/>
    </row>
    <row r="13" spans="1:7" s="14" customFormat="1" ht="34.5" customHeight="1">
      <c r="A13" s="13">
        <v>9</v>
      </c>
      <c r="B13" s="18" t="s">
        <v>24</v>
      </c>
      <c r="C13" s="16">
        <v>2024.19</v>
      </c>
      <c r="D13" s="16">
        <v>1506.18</v>
      </c>
      <c r="E13" s="16">
        <v>542.99</v>
      </c>
      <c r="F13" s="16">
        <f t="shared" si="0"/>
        <v>2987.38</v>
      </c>
      <c r="G13" s="17"/>
    </row>
    <row r="14" spans="1:7" s="14" customFormat="1" ht="34.5" customHeight="1">
      <c r="A14" s="13"/>
      <c r="B14" s="20" t="s">
        <v>25</v>
      </c>
      <c r="C14" s="16">
        <f>SUM(C5:C13)</f>
        <v>63195.28</v>
      </c>
      <c r="D14" s="16">
        <f>SUM(D5:D13)</f>
        <v>96409.17</v>
      </c>
      <c r="E14" s="16">
        <f>SUM(E5:E13)</f>
        <v>78735.47</v>
      </c>
      <c r="F14" s="16">
        <f>SUM(F5:F13)</f>
        <v>80868.98</v>
      </c>
      <c r="G14" s="17"/>
    </row>
    <row r="15" spans="1:7" s="14" customFormat="1" ht="34.5" customHeight="1">
      <c r="A15" s="13">
        <v>1</v>
      </c>
      <c r="B15" s="18" t="s">
        <v>26</v>
      </c>
      <c r="C15" s="16">
        <v>145616.87</v>
      </c>
      <c r="D15" s="16">
        <v>10629.38</v>
      </c>
      <c r="E15" s="16">
        <v>8667.2900000000009</v>
      </c>
      <c r="F15" s="16">
        <f t="shared" si="0"/>
        <v>147578.96</v>
      </c>
      <c r="G15" s="17"/>
    </row>
    <row r="16" spans="1:7" s="14" customFormat="1" ht="34.5" customHeight="1">
      <c r="A16" s="13">
        <v>2</v>
      </c>
      <c r="B16" s="18" t="s">
        <v>27</v>
      </c>
      <c r="C16" s="16">
        <v>616.38</v>
      </c>
      <c r="D16" s="16">
        <v>3802.12</v>
      </c>
      <c r="E16" s="16">
        <v>4302.04</v>
      </c>
      <c r="F16" s="16">
        <f t="shared" si="0"/>
        <v>116.46000000000004</v>
      </c>
      <c r="G16" s="17"/>
    </row>
    <row r="17" spans="1:7" s="14" customFormat="1" ht="34.5" customHeight="1">
      <c r="A17" s="13">
        <v>3</v>
      </c>
      <c r="B17" s="18" t="s">
        <v>28</v>
      </c>
      <c r="C17" s="16">
        <v>116.55</v>
      </c>
      <c r="D17" s="16">
        <v>285.3</v>
      </c>
      <c r="E17" s="16">
        <v>302.95999999999998</v>
      </c>
      <c r="F17" s="16">
        <f t="shared" si="0"/>
        <v>98.890000000000043</v>
      </c>
      <c r="G17" s="17"/>
    </row>
    <row r="18" spans="1:7" s="14" customFormat="1" ht="34.5" customHeight="1">
      <c r="A18" s="13">
        <v>4</v>
      </c>
      <c r="B18" s="18" t="s">
        <v>29</v>
      </c>
      <c r="C18" s="16">
        <v>272.07</v>
      </c>
      <c r="D18" s="16">
        <v>423.05</v>
      </c>
      <c r="E18" s="16">
        <v>549.42999999999995</v>
      </c>
      <c r="F18" s="16">
        <f t="shared" si="0"/>
        <v>145.69000000000005</v>
      </c>
      <c r="G18" s="17"/>
    </row>
    <row r="19" spans="1:7" s="14" customFormat="1" ht="34.5" customHeight="1">
      <c r="A19" s="13">
        <v>5</v>
      </c>
      <c r="B19" s="18" t="s">
        <v>30</v>
      </c>
      <c r="C19" s="16">
        <v>413.97</v>
      </c>
      <c r="D19" s="16">
        <v>760.58</v>
      </c>
      <c r="E19" s="16">
        <v>628.71</v>
      </c>
      <c r="F19" s="16">
        <f t="shared" si="0"/>
        <v>545.84000000000015</v>
      </c>
      <c r="G19" s="17"/>
    </row>
    <row r="20" spans="1:7" s="14" customFormat="1" ht="34.5" customHeight="1">
      <c r="A20" s="13"/>
      <c r="B20" s="20" t="s">
        <v>31</v>
      </c>
      <c r="C20" s="16">
        <f>SUM(C15:C19)</f>
        <v>147035.84</v>
      </c>
      <c r="D20" s="16">
        <f>SUM(D15:D19)</f>
        <v>15900.429999999998</v>
      </c>
      <c r="E20" s="16">
        <f>SUM(E15:E19)</f>
        <v>14450.43</v>
      </c>
      <c r="F20" s="16">
        <f>SUM(F15:F19)</f>
        <v>148485.84</v>
      </c>
      <c r="G20" s="17"/>
    </row>
    <row r="21" spans="1:7" s="14" customFormat="1" ht="34.5" customHeight="1">
      <c r="A21" s="13"/>
      <c r="B21" s="21" t="s">
        <v>32</v>
      </c>
      <c r="C21" s="16">
        <f>C20+C14</f>
        <v>210231.12</v>
      </c>
      <c r="D21" s="16">
        <f>D20+D14</f>
        <v>112309.59999999999</v>
      </c>
      <c r="E21" s="16">
        <f>E20+E14</f>
        <v>93185.9</v>
      </c>
      <c r="F21" s="16">
        <f>F20+F14</f>
        <v>229354.82</v>
      </c>
      <c r="G21" s="17"/>
    </row>
    <row r="22" spans="1:7">
      <c r="C22" s="22"/>
      <c r="D22" s="22"/>
      <c r="E22" s="22"/>
      <c r="F22" s="22"/>
    </row>
    <row r="23" spans="1:7">
      <c r="C23" s="22"/>
      <c r="D23" s="22"/>
      <c r="E23" s="22"/>
      <c r="F23" s="22"/>
    </row>
    <row r="24" spans="1:7">
      <c r="C24" s="22"/>
      <c r="D24" s="22"/>
      <c r="E24" s="22"/>
      <c r="F24" s="22"/>
    </row>
    <row r="25" spans="1:7">
      <c r="C25" s="22"/>
      <c r="D25" s="22"/>
      <c r="E25" s="22"/>
      <c r="F25" s="22"/>
    </row>
    <row r="26" spans="1:7">
      <c r="C26" s="22"/>
      <c r="D26" s="22"/>
      <c r="E26" s="22"/>
      <c r="F26" s="22"/>
    </row>
    <row r="27" spans="1:7">
      <c r="C27" s="22"/>
      <c r="D27" s="22"/>
      <c r="E27" s="22"/>
      <c r="F27" s="22"/>
    </row>
    <row r="28" spans="1:7">
      <c r="C28" s="22"/>
      <c r="D28" s="22"/>
      <c r="E28" s="22"/>
      <c r="F28" s="22"/>
    </row>
    <row r="29" spans="1:7">
      <c r="C29" s="22"/>
      <c r="D29" s="22"/>
      <c r="E29" s="22"/>
      <c r="F29" s="22"/>
    </row>
    <row r="30" spans="1:7">
      <c r="C30" s="22"/>
      <c r="D30" s="22"/>
      <c r="E30" s="22"/>
      <c r="F30" s="22"/>
    </row>
    <row r="31" spans="1:7">
      <c r="C31" s="22"/>
      <c r="D31" s="22"/>
      <c r="E31" s="22"/>
      <c r="F31" s="22"/>
    </row>
    <row r="32" spans="1:7">
      <c r="C32" s="22"/>
      <c r="D32" s="22"/>
      <c r="E32" s="22"/>
      <c r="F32" s="22"/>
    </row>
    <row r="33" spans="3:6">
      <c r="C33" s="22"/>
      <c r="D33" s="22"/>
      <c r="E33" s="22"/>
      <c r="F33" s="22"/>
    </row>
    <row r="34" spans="3:6">
      <c r="C34" s="22"/>
      <c r="D34" s="22"/>
      <c r="E34" s="22"/>
      <c r="F34" s="22"/>
    </row>
    <row r="35" spans="3:6">
      <c r="C35" s="22"/>
      <c r="D35" s="22"/>
      <c r="E35" s="22"/>
      <c r="F35" s="22"/>
    </row>
    <row r="36" spans="3:6">
      <c r="C36" s="22"/>
      <c r="D36" s="22"/>
      <c r="E36" s="22"/>
      <c r="F36" s="22"/>
    </row>
  </sheetData>
  <mergeCells count="3">
    <mergeCell ref="A2:G2"/>
    <mergeCell ref="C3:D3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workbookViewId="0">
      <selection activeCell="A20" sqref="A20"/>
    </sheetView>
  </sheetViews>
  <sheetFormatPr defaultRowHeight="14.25"/>
  <cols>
    <col min="1" max="1" width="33.125" style="4" customWidth="1"/>
    <col min="2" max="5" width="12.875" style="4" customWidth="1"/>
    <col min="6" max="6" width="2" style="4" customWidth="1"/>
    <col min="7" max="256" width="9" style="4"/>
    <col min="257" max="257" width="39.875" style="4" customWidth="1"/>
    <col min="258" max="261" width="13.75" style="4" customWidth="1"/>
    <col min="262" max="262" width="2" style="4" customWidth="1"/>
    <col min="263" max="512" width="9" style="4"/>
    <col min="513" max="513" width="39.875" style="4" customWidth="1"/>
    <col min="514" max="517" width="13.75" style="4" customWidth="1"/>
    <col min="518" max="518" width="2" style="4" customWidth="1"/>
    <col min="519" max="768" width="9" style="4"/>
    <col min="769" max="769" width="39.875" style="4" customWidth="1"/>
    <col min="770" max="773" width="13.75" style="4" customWidth="1"/>
    <col min="774" max="774" width="2" style="4" customWidth="1"/>
    <col min="775" max="1024" width="9" style="4"/>
    <col min="1025" max="1025" width="39.875" style="4" customWidth="1"/>
    <col min="1026" max="1029" width="13.75" style="4" customWidth="1"/>
    <col min="1030" max="1030" width="2" style="4" customWidth="1"/>
    <col min="1031" max="1280" width="9" style="4"/>
    <col min="1281" max="1281" width="39.875" style="4" customWidth="1"/>
    <col min="1282" max="1285" width="13.75" style="4" customWidth="1"/>
    <col min="1286" max="1286" width="2" style="4" customWidth="1"/>
    <col min="1287" max="1536" width="9" style="4"/>
    <col min="1537" max="1537" width="39.875" style="4" customWidth="1"/>
    <col min="1538" max="1541" width="13.75" style="4" customWidth="1"/>
    <col min="1542" max="1542" width="2" style="4" customWidth="1"/>
    <col min="1543" max="1792" width="9" style="4"/>
    <col min="1793" max="1793" width="39.875" style="4" customWidth="1"/>
    <col min="1794" max="1797" width="13.75" style="4" customWidth="1"/>
    <col min="1798" max="1798" width="2" style="4" customWidth="1"/>
    <col min="1799" max="2048" width="9" style="4"/>
    <col min="2049" max="2049" width="39.875" style="4" customWidth="1"/>
    <col min="2050" max="2053" width="13.75" style="4" customWidth="1"/>
    <col min="2054" max="2054" width="2" style="4" customWidth="1"/>
    <col min="2055" max="2304" width="9" style="4"/>
    <col min="2305" max="2305" width="39.875" style="4" customWidth="1"/>
    <col min="2306" max="2309" width="13.75" style="4" customWidth="1"/>
    <col min="2310" max="2310" width="2" style="4" customWidth="1"/>
    <col min="2311" max="2560" width="9" style="4"/>
    <col min="2561" max="2561" width="39.875" style="4" customWidth="1"/>
    <col min="2562" max="2565" width="13.75" style="4" customWidth="1"/>
    <col min="2566" max="2566" width="2" style="4" customWidth="1"/>
    <col min="2567" max="2816" width="9" style="4"/>
    <col min="2817" max="2817" width="39.875" style="4" customWidth="1"/>
    <col min="2818" max="2821" width="13.75" style="4" customWidth="1"/>
    <col min="2822" max="2822" width="2" style="4" customWidth="1"/>
    <col min="2823" max="3072" width="9" style="4"/>
    <col min="3073" max="3073" width="39.875" style="4" customWidth="1"/>
    <col min="3074" max="3077" width="13.75" style="4" customWidth="1"/>
    <col min="3078" max="3078" width="2" style="4" customWidth="1"/>
    <col min="3079" max="3328" width="9" style="4"/>
    <col min="3329" max="3329" width="39.875" style="4" customWidth="1"/>
    <col min="3330" max="3333" width="13.75" style="4" customWidth="1"/>
    <col min="3334" max="3334" width="2" style="4" customWidth="1"/>
    <col min="3335" max="3584" width="9" style="4"/>
    <col min="3585" max="3585" width="39.875" style="4" customWidth="1"/>
    <col min="3586" max="3589" width="13.75" style="4" customWidth="1"/>
    <col min="3590" max="3590" width="2" style="4" customWidth="1"/>
    <col min="3591" max="3840" width="9" style="4"/>
    <col min="3841" max="3841" width="39.875" style="4" customWidth="1"/>
    <col min="3842" max="3845" width="13.75" style="4" customWidth="1"/>
    <col min="3846" max="3846" width="2" style="4" customWidth="1"/>
    <col min="3847" max="4096" width="9" style="4"/>
    <col min="4097" max="4097" width="39.875" style="4" customWidth="1"/>
    <col min="4098" max="4101" width="13.75" style="4" customWidth="1"/>
    <col min="4102" max="4102" width="2" style="4" customWidth="1"/>
    <col min="4103" max="4352" width="9" style="4"/>
    <col min="4353" max="4353" width="39.875" style="4" customWidth="1"/>
    <col min="4354" max="4357" width="13.75" style="4" customWidth="1"/>
    <col min="4358" max="4358" width="2" style="4" customWidth="1"/>
    <col min="4359" max="4608" width="9" style="4"/>
    <col min="4609" max="4609" width="39.875" style="4" customWidth="1"/>
    <col min="4610" max="4613" width="13.75" style="4" customWidth="1"/>
    <col min="4614" max="4614" width="2" style="4" customWidth="1"/>
    <col min="4615" max="4864" width="9" style="4"/>
    <col min="4865" max="4865" width="39.875" style="4" customWidth="1"/>
    <col min="4866" max="4869" width="13.75" style="4" customWidth="1"/>
    <col min="4870" max="4870" width="2" style="4" customWidth="1"/>
    <col min="4871" max="5120" width="9" style="4"/>
    <col min="5121" max="5121" width="39.875" style="4" customWidth="1"/>
    <col min="5122" max="5125" width="13.75" style="4" customWidth="1"/>
    <col min="5126" max="5126" width="2" style="4" customWidth="1"/>
    <col min="5127" max="5376" width="9" style="4"/>
    <col min="5377" max="5377" width="39.875" style="4" customWidth="1"/>
    <col min="5378" max="5381" width="13.75" style="4" customWidth="1"/>
    <col min="5382" max="5382" width="2" style="4" customWidth="1"/>
    <col min="5383" max="5632" width="9" style="4"/>
    <col min="5633" max="5633" width="39.875" style="4" customWidth="1"/>
    <col min="5634" max="5637" width="13.75" style="4" customWidth="1"/>
    <col min="5638" max="5638" width="2" style="4" customWidth="1"/>
    <col min="5639" max="5888" width="9" style="4"/>
    <col min="5889" max="5889" width="39.875" style="4" customWidth="1"/>
    <col min="5890" max="5893" width="13.75" style="4" customWidth="1"/>
    <col min="5894" max="5894" width="2" style="4" customWidth="1"/>
    <col min="5895" max="6144" width="9" style="4"/>
    <col min="6145" max="6145" width="39.875" style="4" customWidth="1"/>
    <col min="6146" max="6149" width="13.75" style="4" customWidth="1"/>
    <col min="6150" max="6150" width="2" style="4" customWidth="1"/>
    <col min="6151" max="6400" width="9" style="4"/>
    <col min="6401" max="6401" width="39.875" style="4" customWidth="1"/>
    <col min="6402" max="6405" width="13.75" style="4" customWidth="1"/>
    <col min="6406" max="6406" width="2" style="4" customWidth="1"/>
    <col min="6407" max="6656" width="9" style="4"/>
    <col min="6657" max="6657" width="39.875" style="4" customWidth="1"/>
    <col min="6658" max="6661" width="13.75" style="4" customWidth="1"/>
    <col min="6662" max="6662" width="2" style="4" customWidth="1"/>
    <col min="6663" max="6912" width="9" style="4"/>
    <col min="6913" max="6913" width="39.875" style="4" customWidth="1"/>
    <col min="6914" max="6917" width="13.75" style="4" customWidth="1"/>
    <col min="6918" max="6918" width="2" style="4" customWidth="1"/>
    <col min="6919" max="7168" width="9" style="4"/>
    <col min="7169" max="7169" width="39.875" style="4" customWidth="1"/>
    <col min="7170" max="7173" width="13.75" style="4" customWidth="1"/>
    <col min="7174" max="7174" width="2" style="4" customWidth="1"/>
    <col min="7175" max="7424" width="9" style="4"/>
    <col min="7425" max="7425" width="39.875" style="4" customWidth="1"/>
    <col min="7426" max="7429" width="13.75" style="4" customWidth="1"/>
    <col min="7430" max="7430" width="2" style="4" customWidth="1"/>
    <col min="7431" max="7680" width="9" style="4"/>
    <col min="7681" max="7681" width="39.875" style="4" customWidth="1"/>
    <col min="7682" max="7685" width="13.75" style="4" customWidth="1"/>
    <col min="7686" max="7686" width="2" style="4" customWidth="1"/>
    <col min="7687" max="7936" width="9" style="4"/>
    <col min="7937" max="7937" width="39.875" style="4" customWidth="1"/>
    <col min="7938" max="7941" width="13.75" style="4" customWidth="1"/>
    <col min="7942" max="7942" width="2" style="4" customWidth="1"/>
    <col min="7943" max="8192" width="9" style="4"/>
    <col min="8193" max="8193" width="39.875" style="4" customWidth="1"/>
    <col min="8194" max="8197" width="13.75" style="4" customWidth="1"/>
    <col min="8198" max="8198" width="2" style="4" customWidth="1"/>
    <col min="8199" max="8448" width="9" style="4"/>
    <col min="8449" max="8449" width="39.875" style="4" customWidth="1"/>
    <col min="8450" max="8453" width="13.75" style="4" customWidth="1"/>
    <col min="8454" max="8454" width="2" style="4" customWidth="1"/>
    <col min="8455" max="8704" width="9" style="4"/>
    <col min="8705" max="8705" width="39.875" style="4" customWidth="1"/>
    <col min="8706" max="8709" width="13.75" style="4" customWidth="1"/>
    <col min="8710" max="8710" width="2" style="4" customWidth="1"/>
    <col min="8711" max="8960" width="9" style="4"/>
    <col min="8961" max="8961" width="39.875" style="4" customWidth="1"/>
    <col min="8962" max="8965" width="13.75" style="4" customWidth="1"/>
    <col min="8966" max="8966" width="2" style="4" customWidth="1"/>
    <col min="8967" max="9216" width="9" style="4"/>
    <col min="9217" max="9217" width="39.875" style="4" customWidth="1"/>
    <col min="9218" max="9221" width="13.75" style="4" customWidth="1"/>
    <col min="9222" max="9222" width="2" style="4" customWidth="1"/>
    <col min="9223" max="9472" width="9" style="4"/>
    <col min="9473" max="9473" width="39.875" style="4" customWidth="1"/>
    <col min="9474" max="9477" width="13.75" style="4" customWidth="1"/>
    <col min="9478" max="9478" width="2" style="4" customWidth="1"/>
    <col min="9479" max="9728" width="9" style="4"/>
    <col min="9729" max="9729" width="39.875" style="4" customWidth="1"/>
    <col min="9730" max="9733" width="13.75" style="4" customWidth="1"/>
    <col min="9734" max="9734" width="2" style="4" customWidth="1"/>
    <col min="9735" max="9984" width="9" style="4"/>
    <col min="9985" max="9985" width="39.875" style="4" customWidth="1"/>
    <col min="9986" max="9989" width="13.75" style="4" customWidth="1"/>
    <col min="9990" max="9990" width="2" style="4" customWidth="1"/>
    <col min="9991" max="10240" width="9" style="4"/>
    <col min="10241" max="10241" width="39.875" style="4" customWidth="1"/>
    <col min="10242" max="10245" width="13.75" style="4" customWidth="1"/>
    <col min="10246" max="10246" width="2" style="4" customWidth="1"/>
    <col min="10247" max="10496" width="9" style="4"/>
    <col min="10497" max="10497" width="39.875" style="4" customWidth="1"/>
    <col min="10498" max="10501" width="13.75" style="4" customWidth="1"/>
    <col min="10502" max="10502" width="2" style="4" customWidth="1"/>
    <col min="10503" max="10752" width="9" style="4"/>
    <col min="10753" max="10753" width="39.875" style="4" customWidth="1"/>
    <col min="10754" max="10757" width="13.75" style="4" customWidth="1"/>
    <col min="10758" max="10758" width="2" style="4" customWidth="1"/>
    <col min="10759" max="11008" width="9" style="4"/>
    <col min="11009" max="11009" width="39.875" style="4" customWidth="1"/>
    <col min="11010" max="11013" width="13.75" style="4" customWidth="1"/>
    <col min="11014" max="11014" width="2" style="4" customWidth="1"/>
    <col min="11015" max="11264" width="9" style="4"/>
    <col min="11265" max="11265" width="39.875" style="4" customWidth="1"/>
    <col min="11266" max="11269" width="13.75" style="4" customWidth="1"/>
    <col min="11270" max="11270" width="2" style="4" customWidth="1"/>
    <col min="11271" max="11520" width="9" style="4"/>
    <col min="11521" max="11521" width="39.875" style="4" customWidth="1"/>
    <col min="11522" max="11525" width="13.75" style="4" customWidth="1"/>
    <col min="11526" max="11526" width="2" style="4" customWidth="1"/>
    <col min="11527" max="11776" width="9" style="4"/>
    <col min="11777" max="11777" width="39.875" style="4" customWidth="1"/>
    <col min="11778" max="11781" width="13.75" style="4" customWidth="1"/>
    <col min="11782" max="11782" width="2" style="4" customWidth="1"/>
    <col min="11783" max="12032" width="9" style="4"/>
    <col min="12033" max="12033" width="39.875" style="4" customWidth="1"/>
    <col min="12034" max="12037" width="13.75" style="4" customWidth="1"/>
    <col min="12038" max="12038" width="2" style="4" customWidth="1"/>
    <col min="12039" max="12288" width="9" style="4"/>
    <col min="12289" max="12289" width="39.875" style="4" customWidth="1"/>
    <col min="12290" max="12293" width="13.75" style="4" customWidth="1"/>
    <col min="12294" max="12294" width="2" style="4" customWidth="1"/>
    <col min="12295" max="12544" width="9" style="4"/>
    <col min="12545" max="12545" width="39.875" style="4" customWidth="1"/>
    <col min="12546" max="12549" width="13.75" style="4" customWidth="1"/>
    <col min="12550" max="12550" width="2" style="4" customWidth="1"/>
    <col min="12551" max="12800" width="9" style="4"/>
    <col min="12801" max="12801" width="39.875" style="4" customWidth="1"/>
    <col min="12802" max="12805" width="13.75" style="4" customWidth="1"/>
    <col min="12806" max="12806" width="2" style="4" customWidth="1"/>
    <col min="12807" max="13056" width="9" style="4"/>
    <col min="13057" max="13057" width="39.875" style="4" customWidth="1"/>
    <col min="13058" max="13061" width="13.75" style="4" customWidth="1"/>
    <col min="13062" max="13062" width="2" style="4" customWidth="1"/>
    <col min="13063" max="13312" width="9" style="4"/>
    <col min="13313" max="13313" width="39.875" style="4" customWidth="1"/>
    <col min="13314" max="13317" width="13.75" style="4" customWidth="1"/>
    <col min="13318" max="13318" width="2" style="4" customWidth="1"/>
    <col min="13319" max="13568" width="9" style="4"/>
    <col min="13569" max="13569" width="39.875" style="4" customWidth="1"/>
    <col min="13570" max="13573" width="13.75" style="4" customWidth="1"/>
    <col min="13574" max="13574" width="2" style="4" customWidth="1"/>
    <col min="13575" max="13824" width="9" style="4"/>
    <col min="13825" max="13825" width="39.875" style="4" customWidth="1"/>
    <col min="13826" max="13829" width="13.75" style="4" customWidth="1"/>
    <col min="13830" max="13830" width="2" style="4" customWidth="1"/>
    <col min="13831" max="14080" width="9" style="4"/>
    <col min="14081" max="14081" width="39.875" style="4" customWidth="1"/>
    <col min="14082" max="14085" width="13.75" style="4" customWidth="1"/>
    <col min="14086" max="14086" width="2" style="4" customWidth="1"/>
    <col min="14087" max="14336" width="9" style="4"/>
    <col min="14337" max="14337" width="39.875" style="4" customWidth="1"/>
    <col min="14338" max="14341" width="13.75" style="4" customWidth="1"/>
    <col min="14342" max="14342" width="2" style="4" customWidth="1"/>
    <col min="14343" max="14592" width="9" style="4"/>
    <col min="14593" max="14593" width="39.875" style="4" customWidth="1"/>
    <col min="14594" max="14597" width="13.75" style="4" customWidth="1"/>
    <col min="14598" max="14598" width="2" style="4" customWidth="1"/>
    <col min="14599" max="14848" width="9" style="4"/>
    <col min="14849" max="14849" width="39.875" style="4" customWidth="1"/>
    <col min="14850" max="14853" width="13.75" style="4" customWidth="1"/>
    <col min="14854" max="14854" width="2" style="4" customWidth="1"/>
    <col min="14855" max="15104" width="9" style="4"/>
    <col min="15105" max="15105" width="39.875" style="4" customWidth="1"/>
    <col min="15106" max="15109" width="13.75" style="4" customWidth="1"/>
    <col min="15110" max="15110" width="2" style="4" customWidth="1"/>
    <col min="15111" max="15360" width="9" style="4"/>
    <col min="15361" max="15361" width="39.875" style="4" customWidth="1"/>
    <col min="15362" max="15365" width="13.75" style="4" customWidth="1"/>
    <col min="15366" max="15366" width="2" style="4" customWidth="1"/>
    <col min="15367" max="15616" width="9" style="4"/>
    <col min="15617" max="15617" width="39.875" style="4" customWidth="1"/>
    <col min="15618" max="15621" width="13.75" style="4" customWidth="1"/>
    <col min="15622" max="15622" width="2" style="4" customWidth="1"/>
    <col min="15623" max="15872" width="9" style="4"/>
    <col min="15873" max="15873" width="39.875" style="4" customWidth="1"/>
    <col min="15874" max="15877" width="13.75" style="4" customWidth="1"/>
    <col min="15878" max="15878" width="2" style="4" customWidth="1"/>
    <col min="15879" max="16128" width="9" style="4"/>
    <col min="16129" max="16129" width="39.875" style="4" customWidth="1"/>
    <col min="16130" max="16133" width="13.75" style="4" customWidth="1"/>
    <col min="16134" max="16134" width="2" style="4" customWidth="1"/>
    <col min="16135" max="16384" width="9" style="4"/>
  </cols>
  <sheetData>
    <row r="1" spans="1:5" ht="23.25" customHeight="1">
      <c r="A1" s="147" t="s">
        <v>228</v>
      </c>
    </row>
    <row r="2" spans="1:5" ht="30" customHeight="1">
      <c r="A2" s="164" t="s">
        <v>212</v>
      </c>
      <c r="B2" s="165"/>
      <c r="C2" s="165"/>
      <c r="D2" s="165"/>
      <c r="E2" s="165"/>
    </row>
    <row r="3" spans="1:5" ht="24" customHeight="1">
      <c r="A3" s="5" t="s">
        <v>0</v>
      </c>
      <c r="B3" s="6"/>
      <c r="E3" s="7" t="s">
        <v>3</v>
      </c>
    </row>
    <row r="4" spans="1:5" ht="42.75" customHeight="1">
      <c r="A4" s="79" t="s">
        <v>110</v>
      </c>
      <c r="B4" s="80" t="s">
        <v>111</v>
      </c>
      <c r="C4" s="81" t="s">
        <v>112</v>
      </c>
      <c r="D4" s="81" t="s">
        <v>115</v>
      </c>
      <c r="E4" s="82" t="s">
        <v>116</v>
      </c>
    </row>
    <row r="5" spans="1:5" ht="27" customHeight="1">
      <c r="A5" s="83" t="s">
        <v>117</v>
      </c>
      <c r="B5" s="84">
        <f>B27+B6</f>
        <v>829600</v>
      </c>
      <c r="C5" s="85">
        <f>C6+C27</f>
        <v>837500</v>
      </c>
      <c r="D5" s="85">
        <f>D6+D27</f>
        <v>860016</v>
      </c>
      <c r="E5" s="86">
        <f t="shared" ref="E5:E7" si="0">D5/C5*100</f>
        <v>102.68847761194029</v>
      </c>
    </row>
    <row r="6" spans="1:5" ht="27" customHeight="1">
      <c r="A6" s="83" t="s">
        <v>118</v>
      </c>
      <c r="B6" s="84">
        <f>B7+B21</f>
        <v>536500</v>
      </c>
      <c r="C6" s="85">
        <f>C7+C21</f>
        <v>551579</v>
      </c>
      <c r="D6" s="85">
        <f>D7+D21</f>
        <v>570281</v>
      </c>
      <c r="E6" s="86">
        <f t="shared" si="0"/>
        <v>103.39062944745902</v>
      </c>
    </row>
    <row r="7" spans="1:5" ht="27" customHeight="1">
      <c r="A7" s="83" t="s">
        <v>119</v>
      </c>
      <c r="B7" s="85">
        <f>SUM(B8:B20)</f>
        <v>487175</v>
      </c>
      <c r="C7" s="85">
        <f>SUM(C8:C20)</f>
        <v>414007</v>
      </c>
      <c r="D7" s="85">
        <f>SUM(D8:D20)</f>
        <v>415997</v>
      </c>
      <c r="E7" s="86">
        <f t="shared" si="0"/>
        <v>100.48066820126229</v>
      </c>
    </row>
    <row r="8" spans="1:5" ht="27" customHeight="1">
      <c r="A8" s="87" t="s">
        <v>120</v>
      </c>
      <c r="B8" s="84">
        <v>48375</v>
      </c>
      <c r="C8" s="85">
        <v>49257</v>
      </c>
      <c r="D8" s="88">
        <v>50317</v>
      </c>
      <c r="E8" s="86">
        <f>D8/C8*100</f>
        <v>102.15197839900927</v>
      </c>
    </row>
    <row r="9" spans="1:5" ht="27" customHeight="1">
      <c r="A9" s="87" t="s">
        <v>121</v>
      </c>
      <c r="B9" s="84">
        <v>201750</v>
      </c>
      <c r="C9" s="85">
        <v>147748</v>
      </c>
      <c r="D9" s="88">
        <v>145334</v>
      </c>
      <c r="E9" s="86">
        <f t="shared" ref="E9:E27" si="1">D9/C9*100</f>
        <v>98.366136935863764</v>
      </c>
    </row>
    <row r="10" spans="1:5" ht="27" customHeight="1">
      <c r="A10" s="87" t="s">
        <v>122</v>
      </c>
      <c r="B10" s="84">
        <v>41600</v>
      </c>
      <c r="C10" s="85">
        <v>49360</v>
      </c>
      <c r="D10" s="88">
        <v>49584</v>
      </c>
      <c r="E10" s="86">
        <f t="shared" si="1"/>
        <v>100.45380875202594</v>
      </c>
    </row>
    <row r="11" spans="1:5" ht="27" customHeight="1">
      <c r="A11" s="87" t="s">
        <v>123</v>
      </c>
      <c r="B11" s="84">
        <v>15200</v>
      </c>
      <c r="C11" s="85">
        <v>13683</v>
      </c>
      <c r="D11" s="88">
        <v>14315</v>
      </c>
      <c r="E11" s="86">
        <f t="shared" si="1"/>
        <v>104.61887013081927</v>
      </c>
    </row>
    <row r="12" spans="1:5" ht="27" customHeight="1">
      <c r="A12" s="87" t="s">
        <v>124</v>
      </c>
      <c r="B12" s="84">
        <v>350</v>
      </c>
      <c r="C12" s="85">
        <v>421</v>
      </c>
      <c r="D12" s="88">
        <v>426</v>
      </c>
      <c r="E12" s="86">
        <f t="shared" si="1"/>
        <v>101.187648456057</v>
      </c>
    </row>
    <row r="13" spans="1:5" ht="27" customHeight="1">
      <c r="A13" s="87" t="s">
        <v>125</v>
      </c>
      <c r="B13" s="84">
        <v>25000</v>
      </c>
      <c r="C13" s="85">
        <v>18385</v>
      </c>
      <c r="D13" s="88">
        <v>18651</v>
      </c>
      <c r="E13" s="86">
        <f t="shared" si="1"/>
        <v>101.44683165624151</v>
      </c>
    </row>
    <row r="14" spans="1:5" ht="27" customHeight="1">
      <c r="A14" s="87" t="s">
        <v>4</v>
      </c>
      <c r="B14" s="84">
        <v>13000</v>
      </c>
      <c r="C14" s="85">
        <v>12614</v>
      </c>
      <c r="D14" s="88">
        <v>13171</v>
      </c>
      <c r="E14" s="86">
        <f t="shared" si="1"/>
        <v>104.41572855557317</v>
      </c>
    </row>
    <row r="15" spans="1:5" ht="27" customHeight="1">
      <c r="A15" s="87" t="s">
        <v>126</v>
      </c>
      <c r="B15" s="84">
        <v>6000</v>
      </c>
      <c r="C15" s="85">
        <v>6550</v>
      </c>
      <c r="D15" s="88">
        <v>6702</v>
      </c>
      <c r="E15" s="86">
        <f t="shared" si="1"/>
        <v>102.32061068702289</v>
      </c>
    </row>
    <row r="16" spans="1:5" ht="27" customHeight="1">
      <c r="A16" s="87" t="s">
        <v>127</v>
      </c>
      <c r="B16" s="84">
        <v>10000</v>
      </c>
      <c r="C16" s="85">
        <v>6580</v>
      </c>
      <c r="D16" s="88">
        <v>6581</v>
      </c>
      <c r="E16" s="86">
        <f t="shared" si="1"/>
        <v>100.01519756838906</v>
      </c>
    </row>
    <row r="17" spans="1:5" ht="27" customHeight="1">
      <c r="A17" s="87" t="s">
        <v>5</v>
      </c>
      <c r="B17" s="84">
        <v>100000</v>
      </c>
      <c r="C17" s="85">
        <v>68737</v>
      </c>
      <c r="D17" s="88">
        <v>69998</v>
      </c>
      <c r="E17" s="86">
        <f t="shared" si="1"/>
        <v>101.83452871088352</v>
      </c>
    </row>
    <row r="18" spans="1:5" ht="27" customHeight="1">
      <c r="A18" s="87" t="s">
        <v>128</v>
      </c>
      <c r="B18" s="84">
        <v>900</v>
      </c>
      <c r="C18" s="85">
        <v>906</v>
      </c>
      <c r="D18" s="88">
        <v>905</v>
      </c>
      <c r="E18" s="86">
        <f t="shared" si="1"/>
        <v>99.889624724061804</v>
      </c>
    </row>
    <row r="19" spans="1:5" ht="27" customHeight="1">
      <c r="A19" s="87" t="s">
        <v>129</v>
      </c>
      <c r="B19" s="84">
        <v>9000</v>
      </c>
      <c r="C19" s="85">
        <v>27884</v>
      </c>
      <c r="D19" s="88">
        <v>28206</v>
      </c>
      <c r="E19" s="86">
        <f t="shared" si="1"/>
        <v>101.15478410558025</v>
      </c>
    </row>
    <row r="20" spans="1:5" ht="27" customHeight="1">
      <c r="A20" s="87" t="s">
        <v>130</v>
      </c>
      <c r="B20" s="84">
        <v>16000</v>
      </c>
      <c r="C20" s="85">
        <v>11882</v>
      </c>
      <c r="D20" s="88">
        <v>11807</v>
      </c>
      <c r="E20" s="86">
        <f t="shared" si="1"/>
        <v>99.368793132469278</v>
      </c>
    </row>
    <row r="21" spans="1:5" ht="27" customHeight="1">
      <c r="A21" s="83" t="s">
        <v>131</v>
      </c>
      <c r="B21" s="85">
        <f>SUM(B22:B26)</f>
        <v>49325</v>
      </c>
      <c r="C21" s="85">
        <f>SUM(C22:C26)</f>
        <v>137572</v>
      </c>
      <c r="D21" s="85">
        <f>SUM(D22:D26)</f>
        <v>154284</v>
      </c>
      <c r="E21" s="86">
        <f t="shared" si="1"/>
        <v>112.1478207774838</v>
      </c>
    </row>
    <row r="22" spans="1:5" ht="27" customHeight="1">
      <c r="A22" s="87" t="s">
        <v>6</v>
      </c>
      <c r="B22" s="84">
        <v>14150</v>
      </c>
      <c r="C22" s="85">
        <v>12748</v>
      </c>
      <c r="D22" s="88">
        <v>12897</v>
      </c>
      <c r="E22" s="86">
        <f t="shared" si="1"/>
        <v>101.16881079385</v>
      </c>
    </row>
    <row r="23" spans="1:5" ht="27" customHeight="1">
      <c r="A23" s="87" t="s">
        <v>7</v>
      </c>
      <c r="B23" s="84">
        <v>15000</v>
      </c>
      <c r="C23" s="85">
        <v>28326</v>
      </c>
      <c r="D23" s="88">
        <v>31780</v>
      </c>
      <c r="E23" s="86">
        <f t="shared" si="1"/>
        <v>112.19374426322106</v>
      </c>
    </row>
    <row r="24" spans="1:5" ht="27" customHeight="1">
      <c r="A24" s="87" t="s">
        <v>132</v>
      </c>
      <c r="B24" s="84">
        <v>3500</v>
      </c>
      <c r="C24" s="85">
        <v>3796</v>
      </c>
      <c r="D24" s="88">
        <v>3872</v>
      </c>
      <c r="E24" s="86">
        <f t="shared" si="1"/>
        <v>102.00210748155953</v>
      </c>
    </row>
    <row r="25" spans="1:5" ht="27" customHeight="1">
      <c r="A25" s="87" t="s">
        <v>133</v>
      </c>
      <c r="B25" s="84">
        <v>2500</v>
      </c>
      <c r="C25" s="85">
        <v>6200</v>
      </c>
      <c r="D25" s="88">
        <v>8200</v>
      </c>
      <c r="E25" s="86">
        <f t="shared" si="1"/>
        <v>132.25806451612902</v>
      </c>
    </row>
    <row r="26" spans="1:5" ht="27" customHeight="1">
      <c r="A26" s="87" t="s">
        <v>134</v>
      </c>
      <c r="B26" s="84">
        <v>14175</v>
      </c>
      <c r="C26" s="85">
        <v>86502</v>
      </c>
      <c r="D26" s="88">
        <v>97535</v>
      </c>
      <c r="E26" s="86">
        <f t="shared" si="1"/>
        <v>112.75461839032623</v>
      </c>
    </row>
    <row r="27" spans="1:5" ht="27" customHeight="1">
      <c r="A27" s="83" t="s">
        <v>135</v>
      </c>
      <c r="B27" s="84">
        <v>293100</v>
      </c>
      <c r="C27" s="85">
        <v>285921</v>
      </c>
      <c r="D27" s="88">
        <v>289735</v>
      </c>
      <c r="E27" s="86">
        <f t="shared" si="1"/>
        <v>101.33393489810123</v>
      </c>
    </row>
  </sheetData>
  <protectedRanges>
    <protectedRange sqref="K19:M75" name="区域5_1"/>
    <protectedRange sqref="D20" name="区域1_1"/>
    <protectedRange sqref="E30" name="区域4_1"/>
    <protectedRange sqref="D24:D25" name="区域2_1_1"/>
    <protectedRange sqref="D26" name="区域3_1_1"/>
    <protectedRange sqref="D30" name="区域4_2_1"/>
  </protectedRanges>
  <mergeCells count="1">
    <mergeCell ref="A2:E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>
      <selection activeCell="M11" sqref="M11"/>
    </sheetView>
  </sheetViews>
  <sheetFormatPr defaultColWidth="9.125" defaultRowHeight="24.95" customHeight="1"/>
  <cols>
    <col min="1" max="1" width="24" style="50" customWidth="1"/>
    <col min="2" max="4" width="8.75" style="50" customWidth="1"/>
    <col min="5" max="5" width="9" style="50" customWidth="1"/>
    <col min="6" max="7" width="9.5" style="50" customWidth="1"/>
    <col min="8" max="8" width="8.875" style="50" customWidth="1"/>
    <col min="9" max="240" width="9.125" style="50" customWidth="1"/>
    <col min="241" max="256" width="9.125" style="50"/>
    <col min="257" max="257" width="24" style="50" customWidth="1"/>
    <col min="258" max="260" width="8.75" style="50" customWidth="1"/>
    <col min="261" max="261" width="8.25" style="50" customWidth="1"/>
    <col min="262" max="263" width="9.5" style="50" customWidth="1"/>
    <col min="264" max="264" width="22.25" style="50" customWidth="1"/>
    <col min="265" max="496" width="9.125" style="50" customWidth="1"/>
    <col min="497" max="512" width="9.125" style="50"/>
    <col min="513" max="513" width="24" style="50" customWidth="1"/>
    <col min="514" max="516" width="8.75" style="50" customWidth="1"/>
    <col min="517" max="517" width="8.25" style="50" customWidth="1"/>
    <col min="518" max="519" width="9.5" style="50" customWidth="1"/>
    <col min="520" max="520" width="22.25" style="50" customWidth="1"/>
    <col min="521" max="752" width="9.125" style="50" customWidth="1"/>
    <col min="753" max="768" width="9.125" style="50"/>
    <col min="769" max="769" width="24" style="50" customWidth="1"/>
    <col min="770" max="772" width="8.75" style="50" customWidth="1"/>
    <col min="773" max="773" width="8.25" style="50" customWidth="1"/>
    <col min="774" max="775" width="9.5" style="50" customWidth="1"/>
    <col min="776" max="776" width="22.25" style="50" customWidth="1"/>
    <col min="777" max="1008" width="9.125" style="50" customWidth="1"/>
    <col min="1009" max="1024" width="9.125" style="50"/>
    <col min="1025" max="1025" width="24" style="50" customWidth="1"/>
    <col min="1026" max="1028" width="8.75" style="50" customWidth="1"/>
    <col min="1029" max="1029" width="8.25" style="50" customWidth="1"/>
    <col min="1030" max="1031" width="9.5" style="50" customWidth="1"/>
    <col min="1032" max="1032" width="22.25" style="50" customWidth="1"/>
    <col min="1033" max="1264" width="9.125" style="50" customWidth="1"/>
    <col min="1265" max="1280" width="9.125" style="50"/>
    <col min="1281" max="1281" width="24" style="50" customWidth="1"/>
    <col min="1282" max="1284" width="8.75" style="50" customWidth="1"/>
    <col min="1285" max="1285" width="8.25" style="50" customWidth="1"/>
    <col min="1286" max="1287" width="9.5" style="50" customWidth="1"/>
    <col min="1288" max="1288" width="22.25" style="50" customWidth="1"/>
    <col min="1289" max="1520" width="9.125" style="50" customWidth="1"/>
    <col min="1521" max="1536" width="9.125" style="50"/>
    <col min="1537" max="1537" width="24" style="50" customWidth="1"/>
    <col min="1538" max="1540" width="8.75" style="50" customWidth="1"/>
    <col min="1541" max="1541" width="8.25" style="50" customWidth="1"/>
    <col min="1542" max="1543" width="9.5" style="50" customWidth="1"/>
    <col min="1544" max="1544" width="22.25" style="50" customWidth="1"/>
    <col min="1545" max="1776" width="9.125" style="50" customWidth="1"/>
    <col min="1777" max="1792" width="9.125" style="50"/>
    <col min="1793" max="1793" width="24" style="50" customWidth="1"/>
    <col min="1794" max="1796" width="8.75" style="50" customWidth="1"/>
    <col min="1797" max="1797" width="8.25" style="50" customWidth="1"/>
    <col min="1798" max="1799" width="9.5" style="50" customWidth="1"/>
    <col min="1800" max="1800" width="22.25" style="50" customWidth="1"/>
    <col min="1801" max="2032" width="9.125" style="50" customWidth="1"/>
    <col min="2033" max="2048" width="9.125" style="50"/>
    <col min="2049" max="2049" width="24" style="50" customWidth="1"/>
    <col min="2050" max="2052" width="8.75" style="50" customWidth="1"/>
    <col min="2053" max="2053" width="8.25" style="50" customWidth="1"/>
    <col min="2054" max="2055" width="9.5" style="50" customWidth="1"/>
    <col min="2056" max="2056" width="22.25" style="50" customWidth="1"/>
    <col min="2057" max="2288" width="9.125" style="50" customWidth="1"/>
    <col min="2289" max="2304" width="9.125" style="50"/>
    <col min="2305" max="2305" width="24" style="50" customWidth="1"/>
    <col min="2306" max="2308" width="8.75" style="50" customWidth="1"/>
    <col min="2309" max="2309" width="8.25" style="50" customWidth="1"/>
    <col min="2310" max="2311" width="9.5" style="50" customWidth="1"/>
    <col min="2312" max="2312" width="22.25" style="50" customWidth="1"/>
    <col min="2313" max="2544" width="9.125" style="50" customWidth="1"/>
    <col min="2545" max="2560" width="9.125" style="50"/>
    <col min="2561" max="2561" width="24" style="50" customWidth="1"/>
    <col min="2562" max="2564" width="8.75" style="50" customWidth="1"/>
    <col min="2565" max="2565" width="8.25" style="50" customWidth="1"/>
    <col min="2566" max="2567" width="9.5" style="50" customWidth="1"/>
    <col min="2568" max="2568" width="22.25" style="50" customWidth="1"/>
    <col min="2569" max="2800" width="9.125" style="50" customWidth="1"/>
    <col min="2801" max="2816" width="9.125" style="50"/>
    <col min="2817" max="2817" width="24" style="50" customWidth="1"/>
    <col min="2818" max="2820" width="8.75" style="50" customWidth="1"/>
    <col min="2821" max="2821" width="8.25" style="50" customWidth="1"/>
    <col min="2822" max="2823" width="9.5" style="50" customWidth="1"/>
    <col min="2824" max="2824" width="22.25" style="50" customWidth="1"/>
    <col min="2825" max="3056" width="9.125" style="50" customWidth="1"/>
    <col min="3057" max="3072" width="9.125" style="50"/>
    <col min="3073" max="3073" width="24" style="50" customWidth="1"/>
    <col min="3074" max="3076" width="8.75" style="50" customWidth="1"/>
    <col min="3077" max="3077" width="8.25" style="50" customWidth="1"/>
    <col min="3078" max="3079" width="9.5" style="50" customWidth="1"/>
    <col min="3080" max="3080" width="22.25" style="50" customWidth="1"/>
    <col min="3081" max="3312" width="9.125" style="50" customWidth="1"/>
    <col min="3313" max="3328" width="9.125" style="50"/>
    <col min="3329" max="3329" width="24" style="50" customWidth="1"/>
    <col min="3330" max="3332" width="8.75" style="50" customWidth="1"/>
    <col min="3333" max="3333" width="8.25" style="50" customWidth="1"/>
    <col min="3334" max="3335" width="9.5" style="50" customWidth="1"/>
    <col min="3336" max="3336" width="22.25" style="50" customWidth="1"/>
    <col min="3337" max="3568" width="9.125" style="50" customWidth="1"/>
    <col min="3569" max="3584" width="9.125" style="50"/>
    <col min="3585" max="3585" width="24" style="50" customWidth="1"/>
    <col min="3586" max="3588" width="8.75" style="50" customWidth="1"/>
    <col min="3589" max="3589" width="8.25" style="50" customWidth="1"/>
    <col min="3590" max="3591" width="9.5" style="50" customWidth="1"/>
    <col min="3592" max="3592" width="22.25" style="50" customWidth="1"/>
    <col min="3593" max="3824" width="9.125" style="50" customWidth="1"/>
    <col min="3825" max="3840" width="9.125" style="50"/>
    <col min="3841" max="3841" width="24" style="50" customWidth="1"/>
    <col min="3842" max="3844" width="8.75" style="50" customWidth="1"/>
    <col min="3845" max="3845" width="8.25" style="50" customWidth="1"/>
    <col min="3846" max="3847" width="9.5" style="50" customWidth="1"/>
    <col min="3848" max="3848" width="22.25" style="50" customWidth="1"/>
    <col min="3849" max="4080" width="9.125" style="50" customWidth="1"/>
    <col min="4081" max="4096" width="9.125" style="50"/>
    <col min="4097" max="4097" width="24" style="50" customWidth="1"/>
    <col min="4098" max="4100" width="8.75" style="50" customWidth="1"/>
    <col min="4101" max="4101" width="8.25" style="50" customWidth="1"/>
    <col min="4102" max="4103" width="9.5" style="50" customWidth="1"/>
    <col min="4104" max="4104" width="22.25" style="50" customWidth="1"/>
    <col min="4105" max="4336" width="9.125" style="50" customWidth="1"/>
    <col min="4337" max="4352" width="9.125" style="50"/>
    <col min="4353" max="4353" width="24" style="50" customWidth="1"/>
    <col min="4354" max="4356" width="8.75" style="50" customWidth="1"/>
    <col min="4357" max="4357" width="8.25" style="50" customWidth="1"/>
    <col min="4358" max="4359" width="9.5" style="50" customWidth="1"/>
    <col min="4360" max="4360" width="22.25" style="50" customWidth="1"/>
    <col min="4361" max="4592" width="9.125" style="50" customWidth="1"/>
    <col min="4593" max="4608" width="9.125" style="50"/>
    <col min="4609" max="4609" width="24" style="50" customWidth="1"/>
    <col min="4610" max="4612" width="8.75" style="50" customWidth="1"/>
    <col min="4613" max="4613" width="8.25" style="50" customWidth="1"/>
    <col min="4614" max="4615" width="9.5" style="50" customWidth="1"/>
    <col min="4616" max="4616" width="22.25" style="50" customWidth="1"/>
    <col min="4617" max="4848" width="9.125" style="50" customWidth="1"/>
    <col min="4849" max="4864" width="9.125" style="50"/>
    <col min="4865" max="4865" width="24" style="50" customWidth="1"/>
    <col min="4866" max="4868" width="8.75" style="50" customWidth="1"/>
    <col min="4869" max="4869" width="8.25" style="50" customWidth="1"/>
    <col min="4870" max="4871" width="9.5" style="50" customWidth="1"/>
    <col min="4872" max="4872" width="22.25" style="50" customWidth="1"/>
    <col min="4873" max="5104" width="9.125" style="50" customWidth="1"/>
    <col min="5105" max="5120" width="9.125" style="50"/>
    <col min="5121" max="5121" width="24" style="50" customWidth="1"/>
    <col min="5122" max="5124" width="8.75" style="50" customWidth="1"/>
    <col min="5125" max="5125" width="8.25" style="50" customWidth="1"/>
    <col min="5126" max="5127" width="9.5" style="50" customWidth="1"/>
    <col min="5128" max="5128" width="22.25" style="50" customWidth="1"/>
    <col min="5129" max="5360" width="9.125" style="50" customWidth="1"/>
    <col min="5361" max="5376" width="9.125" style="50"/>
    <col min="5377" max="5377" width="24" style="50" customWidth="1"/>
    <col min="5378" max="5380" width="8.75" style="50" customWidth="1"/>
    <col min="5381" max="5381" width="8.25" style="50" customWidth="1"/>
    <col min="5382" max="5383" width="9.5" style="50" customWidth="1"/>
    <col min="5384" max="5384" width="22.25" style="50" customWidth="1"/>
    <col min="5385" max="5616" width="9.125" style="50" customWidth="1"/>
    <col min="5617" max="5632" width="9.125" style="50"/>
    <col min="5633" max="5633" width="24" style="50" customWidth="1"/>
    <col min="5634" max="5636" width="8.75" style="50" customWidth="1"/>
    <col min="5637" max="5637" width="8.25" style="50" customWidth="1"/>
    <col min="5638" max="5639" width="9.5" style="50" customWidth="1"/>
    <col min="5640" max="5640" width="22.25" style="50" customWidth="1"/>
    <col min="5641" max="5872" width="9.125" style="50" customWidth="1"/>
    <col min="5873" max="5888" width="9.125" style="50"/>
    <col min="5889" max="5889" width="24" style="50" customWidth="1"/>
    <col min="5890" max="5892" width="8.75" style="50" customWidth="1"/>
    <col min="5893" max="5893" width="8.25" style="50" customWidth="1"/>
    <col min="5894" max="5895" width="9.5" style="50" customWidth="1"/>
    <col min="5896" max="5896" width="22.25" style="50" customWidth="1"/>
    <col min="5897" max="6128" width="9.125" style="50" customWidth="1"/>
    <col min="6129" max="6144" width="9.125" style="50"/>
    <col min="6145" max="6145" width="24" style="50" customWidth="1"/>
    <col min="6146" max="6148" width="8.75" style="50" customWidth="1"/>
    <col min="6149" max="6149" width="8.25" style="50" customWidth="1"/>
    <col min="6150" max="6151" width="9.5" style="50" customWidth="1"/>
    <col min="6152" max="6152" width="22.25" style="50" customWidth="1"/>
    <col min="6153" max="6384" width="9.125" style="50" customWidth="1"/>
    <col min="6385" max="6400" width="9.125" style="50"/>
    <col min="6401" max="6401" width="24" style="50" customWidth="1"/>
    <col min="6402" max="6404" width="8.75" style="50" customWidth="1"/>
    <col min="6405" max="6405" width="8.25" style="50" customWidth="1"/>
    <col min="6406" max="6407" width="9.5" style="50" customWidth="1"/>
    <col min="6408" max="6408" width="22.25" style="50" customWidth="1"/>
    <col min="6409" max="6640" width="9.125" style="50" customWidth="1"/>
    <col min="6641" max="6656" width="9.125" style="50"/>
    <col min="6657" max="6657" width="24" style="50" customWidth="1"/>
    <col min="6658" max="6660" width="8.75" style="50" customWidth="1"/>
    <col min="6661" max="6661" width="8.25" style="50" customWidth="1"/>
    <col min="6662" max="6663" width="9.5" style="50" customWidth="1"/>
    <col min="6664" max="6664" width="22.25" style="50" customWidth="1"/>
    <col min="6665" max="6896" width="9.125" style="50" customWidth="1"/>
    <col min="6897" max="6912" width="9.125" style="50"/>
    <col min="6913" max="6913" width="24" style="50" customWidth="1"/>
    <col min="6914" max="6916" width="8.75" style="50" customWidth="1"/>
    <col min="6917" max="6917" width="8.25" style="50" customWidth="1"/>
    <col min="6918" max="6919" width="9.5" style="50" customWidth="1"/>
    <col min="6920" max="6920" width="22.25" style="50" customWidth="1"/>
    <col min="6921" max="7152" width="9.125" style="50" customWidth="1"/>
    <col min="7153" max="7168" width="9.125" style="50"/>
    <col min="7169" max="7169" width="24" style="50" customWidth="1"/>
    <col min="7170" max="7172" width="8.75" style="50" customWidth="1"/>
    <col min="7173" max="7173" width="8.25" style="50" customWidth="1"/>
    <col min="7174" max="7175" width="9.5" style="50" customWidth="1"/>
    <col min="7176" max="7176" width="22.25" style="50" customWidth="1"/>
    <col min="7177" max="7408" width="9.125" style="50" customWidth="1"/>
    <col min="7409" max="7424" width="9.125" style="50"/>
    <col min="7425" max="7425" width="24" style="50" customWidth="1"/>
    <col min="7426" max="7428" width="8.75" style="50" customWidth="1"/>
    <col min="7429" max="7429" width="8.25" style="50" customWidth="1"/>
    <col min="7430" max="7431" width="9.5" style="50" customWidth="1"/>
    <col min="7432" max="7432" width="22.25" style="50" customWidth="1"/>
    <col min="7433" max="7664" width="9.125" style="50" customWidth="1"/>
    <col min="7665" max="7680" width="9.125" style="50"/>
    <col min="7681" max="7681" width="24" style="50" customWidth="1"/>
    <col min="7682" max="7684" width="8.75" style="50" customWidth="1"/>
    <col min="7685" max="7685" width="8.25" style="50" customWidth="1"/>
    <col min="7686" max="7687" width="9.5" style="50" customWidth="1"/>
    <col min="7688" max="7688" width="22.25" style="50" customWidth="1"/>
    <col min="7689" max="7920" width="9.125" style="50" customWidth="1"/>
    <col min="7921" max="7936" width="9.125" style="50"/>
    <col min="7937" max="7937" width="24" style="50" customWidth="1"/>
    <col min="7938" max="7940" width="8.75" style="50" customWidth="1"/>
    <col min="7941" max="7941" width="8.25" style="50" customWidth="1"/>
    <col min="7942" max="7943" width="9.5" style="50" customWidth="1"/>
    <col min="7944" max="7944" width="22.25" style="50" customWidth="1"/>
    <col min="7945" max="8176" width="9.125" style="50" customWidth="1"/>
    <col min="8177" max="8192" width="9.125" style="50"/>
    <col min="8193" max="8193" width="24" style="50" customWidth="1"/>
    <col min="8194" max="8196" width="8.75" style="50" customWidth="1"/>
    <col min="8197" max="8197" width="8.25" style="50" customWidth="1"/>
    <col min="8198" max="8199" width="9.5" style="50" customWidth="1"/>
    <col min="8200" max="8200" width="22.25" style="50" customWidth="1"/>
    <col min="8201" max="8432" width="9.125" style="50" customWidth="1"/>
    <col min="8433" max="8448" width="9.125" style="50"/>
    <col min="8449" max="8449" width="24" style="50" customWidth="1"/>
    <col min="8450" max="8452" width="8.75" style="50" customWidth="1"/>
    <col min="8453" max="8453" width="8.25" style="50" customWidth="1"/>
    <col min="8454" max="8455" width="9.5" style="50" customWidth="1"/>
    <col min="8456" max="8456" width="22.25" style="50" customWidth="1"/>
    <col min="8457" max="8688" width="9.125" style="50" customWidth="1"/>
    <col min="8689" max="8704" width="9.125" style="50"/>
    <col min="8705" max="8705" width="24" style="50" customWidth="1"/>
    <col min="8706" max="8708" width="8.75" style="50" customWidth="1"/>
    <col min="8709" max="8709" width="8.25" style="50" customWidth="1"/>
    <col min="8710" max="8711" width="9.5" style="50" customWidth="1"/>
    <col min="8712" max="8712" width="22.25" style="50" customWidth="1"/>
    <col min="8713" max="8944" width="9.125" style="50" customWidth="1"/>
    <col min="8945" max="8960" width="9.125" style="50"/>
    <col min="8961" max="8961" width="24" style="50" customWidth="1"/>
    <col min="8962" max="8964" width="8.75" style="50" customWidth="1"/>
    <col min="8965" max="8965" width="8.25" style="50" customWidth="1"/>
    <col min="8966" max="8967" width="9.5" style="50" customWidth="1"/>
    <col min="8968" max="8968" width="22.25" style="50" customWidth="1"/>
    <col min="8969" max="9200" width="9.125" style="50" customWidth="1"/>
    <col min="9201" max="9216" width="9.125" style="50"/>
    <col min="9217" max="9217" width="24" style="50" customWidth="1"/>
    <col min="9218" max="9220" width="8.75" style="50" customWidth="1"/>
    <col min="9221" max="9221" width="8.25" style="50" customWidth="1"/>
    <col min="9222" max="9223" width="9.5" style="50" customWidth="1"/>
    <col min="9224" max="9224" width="22.25" style="50" customWidth="1"/>
    <col min="9225" max="9456" width="9.125" style="50" customWidth="1"/>
    <col min="9457" max="9472" width="9.125" style="50"/>
    <col min="9473" max="9473" width="24" style="50" customWidth="1"/>
    <col min="9474" max="9476" width="8.75" style="50" customWidth="1"/>
    <col min="9477" max="9477" width="8.25" style="50" customWidth="1"/>
    <col min="9478" max="9479" width="9.5" style="50" customWidth="1"/>
    <col min="9480" max="9480" width="22.25" style="50" customWidth="1"/>
    <col min="9481" max="9712" width="9.125" style="50" customWidth="1"/>
    <col min="9713" max="9728" width="9.125" style="50"/>
    <col min="9729" max="9729" width="24" style="50" customWidth="1"/>
    <col min="9730" max="9732" width="8.75" style="50" customWidth="1"/>
    <col min="9733" max="9733" width="8.25" style="50" customWidth="1"/>
    <col min="9734" max="9735" width="9.5" style="50" customWidth="1"/>
    <col min="9736" max="9736" width="22.25" style="50" customWidth="1"/>
    <col min="9737" max="9968" width="9.125" style="50" customWidth="1"/>
    <col min="9969" max="9984" width="9.125" style="50"/>
    <col min="9985" max="9985" width="24" style="50" customWidth="1"/>
    <col min="9986" max="9988" width="8.75" style="50" customWidth="1"/>
    <col min="9989" max="9989" width="8.25" style="50" customWidth="1"/>
    <col min="9990" max="9991" width="9.5" style="50" customWidth="1"/>
    <col min="9992" max="9992" width="22.25" style="50" customWidth="1"/>
    <col min="9993" max="10224" width="9.125" style="50" customWidth="1"/>
    <col min="10225" max="10240" width="9.125" style="50"/>
    <col min="10241" max="10241" width="24" style="50" customWidth="1"/>
    <col min="10242" max="10244" width="8.75" style="50" customWidth="1"/>
    <col min="10245" max="10245" width="8.25" style="50" customWidth="1"/>
    <col min="10246" max="10247" width="9.5" style="50" customWidth="1"/>
    <col min="10248" max="10248" width="22.25" style="50" customWidth="1"/>
    <col min="10249" max="10480" width="9.125" style="50" customWidth="1"/>
    <col min="10481" max="10496" width="9.125" style="50"/>
    <col min="10497" max="10497" width="24" style="50" customWidth="1"/>
    <col min="10498" max="10500" width="8.75" style="50" customWidth="1"/>
    <col min="10501" max="10501" width="8.25" style="50" customWidth="1"/>
    <col min="10502" max="10503" width="9.5" style="50" customWidth="1"/>
    <col min="10504" max="10504" width="22.25" style="50" customWidth="1"/>
    <col min="10505" max="10736" width="9.125" style="50" customWidth="1"/>
    <col min="10737" max="10752" width="9.125" style="50"/>
    <col min="10753" max="10753" width="24" style="50" customWidth="1"/>
    <col min="10754" max="10756" width="8.75" style="50" customWidth="1"/>
    <col min="10757" max="10757" width="8.25" style="50" customWidth="1"/>
    <col min="10758" max="10759" width="9.5" style="50" customWidth="1"/>
    <col min="10760" max="10760" width="22.25" style="50" customWidth="1"/>
    <col min="10761" max="10992" width="9.125" style="50" customWidth="1"/>
    <col min="10993" max="11008" width="9.125" style="50"/>
    <col min="11009" max="11009" width="24" style="50" customWidth="1"/>
    <col min="11010" max="11012" width="8.75" style="50" customWidth="1"/>
    <col min="11013" max="11013" width="8.25" style="50" customWidth="1"/>
    <col min="11014" max="11015" width="9.5" style="50" customWidth="1"/>
    <col min="11016" max="11016" width="22.25" style="50" customWidth="1"/>
    <col min="11017" max="11248" width="9.125" style="50" customWidth="1"/>
    <col min="11249" max="11264" width="9.125" style="50"/>
    <col min="11265" max="11265" width="24" style="50" customWidth="1"/>
    <col min="11266" max="11268" width="8.75" style="50" customWidth="1"/>
    <col min="11269" max="11269" width="8.25" style="50" customWidth="1"/>
    <col min="11270" max="11271" width="9.5" style="50" customWidth="1"/>
    <col min="11272" max="11272" width="22.25" style="50" customWidth="1"/>
    <col min="11273" max="11504" width="9.125" style="50" customWidth="1"/>
    <col min="11505" max="11520" width="9.125" style="50"/>
    <col min="11521" max="11521" width="24" style="50" customWidth="1"/>
    <col min="11522" max="11524" width="8.75" style="50" customWidth="1"/>
    <col min="11525" max="11525" width="8.25" style="50" customWidth="1"/>
    <col min="11526" max="11527" width="9.5" style="50" customWidth="1"/>
    <col min="11528" max="11528" width="22.25" style="50" customWidth="1"/>
    <col min="11529" max="11760" width="9.125" style="50" customWidth="1"/>
    <col min="11761" max="11776" width="9.125" style="50"/>
    <col min="11777" max="11777" width="24" style="50" customWidth="1"/>
    <col min="11778" max="11780" width="8.75" style="50" customWidth="1"/>
    <col min="11781" max="11781" width="8.25" style="50" customWidth="1"/>
    <col min="11782" max="11783" width="9.5" style="50" customWidth="1"/>
    <col min="11784" max="11784" width="22.25" style="50" customWidth="1"/>
    <col min="11785" max="12016" width="9.125" style="50" customWidth="1"/>
    <col min="12017" max="12032" width="9.125" style="50"/>
    <col min="12033" max="12033" width="24" style="50" customWidth="1"/>
    <col min="12034" max="12036" width="8.75" style="50" customWidth="1"/>
    <col min="12037" max="12037" width="8.25" style="50" customWidth="1"/>
    <col min="12038" max="12039" width="9.5" style="50" customWidth="1"/>
    <col min="12040" max="12040" width="22.25" style="50" customWidth="1"/>
    <col min="12041" max="12272" width="9.125" style="50" customWidth="1"/>
    <col min="12273" max="12288" width="9.125" style="50"/>
    <col min="12289" max="12289" width="24" style="50" customWidth="1"/>
    <col min="12290" max="12292" width="8.75" style="50" customWidth="1"/>
    <col min="12293" max="12293" width="8.25" style="50" customWidth="1"/>
    <col min="12294" max="12295" width="9.5" style="50" customWidth="1"/>
    <col min="12296" max="12296" width="22.25" style="50" customWidth="1"/>
    <col min="12297" max="12528" width="9.125" style="50" customWidth="1"/>
    <col min="12529" max="12544" width="9.125" style="50"/>
    <col min="12545" max="12545" width="24" style="50" customWidth="1"/>
    <col min="12546" max="12548" width="8.75" style="50" customWidth="1"/>
    <col min="12549" max="12549" width="8.25" style="50" customWidth="1"/>
    <col min="12550" max="12551" width="9.5" style="50" customWidth="1"/>
    <col min="12552" max="12552" width="22.25" style="50" customWidth="1"/>
    <col min="12553" max="12784" width="9.125" style="50" customWidth="1"/>
    <col min="12785" max="12800" width="9.125" style="50"/>
    <col min="12801" max="12801" width="24" style="50" customWidth="1"/>
    <col min="12802" max="12804" width="8.75" style="50" customWidth="1"/>
    <col min="12805" max="12805" width="8.25" style="50" customWidth="1"/>
    <col min="12806" max="12807" width="9.5" style="50" customWidth="1"/>
    <col min="12808" max="12808" width="22.25" style="50" customWidth="1"/>
    <col min="12809" max="13040" width="9.125" style="50" customWidth="1"/>
    <col min="13041" max="13056" width="9.125" style="50"/>
    <col min="13057" max="13057" width="24" style="50" customWidth="1"/>
    <col min="13058" max="13060" width="8.75" style="50" customWidth="1"/>
    <col min="13061" max="13061" width="8.25" style="50" customWidth="1"/>
    <col min="13062" max="13063" width="9.5" style="50" customWidth="1"/>
    <col min="13064" max="13064" width="22.25" style="50" customWidth="1"/>
    <col min="13065" max="13296" width="9.125" style="50" customWidth="1"/>
    <col min="13297" max="13312" width="9.125" style="50"/>
    <col min="13313" max="13313" width="24" style="50" customWidth="1"/>
    <col min="13314" max="13316" width="8.75" style="50" customWidth="1"/>
    <col min="13317" max="13317" width="8.25" style="50" customWidth="1"/>
    <col min="13318" max="13319" width="9.5" style="50" customWidth="1"/>
    <col min="13320" max="13320" width="22.25" style="50" customWidth="1"/>
    <col min="13321" max="13552" width="9.125" style="50" customWidth="1"/>
    <col min="13553" max="13568" width="9.125" style="50"/>
    <col min="13569" max="13569" width="24" style="50" customWidth="1"/>
    <col min="13570" max="13572" width="8.75" style="50" customWidth="1"/>
    <col min="13573" max="13573" width="8.25" style="50" customWidth="1"/>
    <col min="13574" max="13575" width="9.5" style="50" customWidth="1"/>
    <col min="13576" max="13576" width="22.25" style="50" customWidth="1"/>
    <col min="13577" max="13808" width="9.125" style="50" customWidth="1"/>
    <col min="13809" max="13824" width="9.125" style="50"/>
    <col min="13825" max="13825" width="24" style="50" customWidth="1"/>
    <col min="13826" max="13828" width="8.75" style="50" customWidth="1"/>
    <col min="13829" max="13829" width="8.25" style="50" customWidth="1"/>
    <col min="13830" max="13831" width="9.5" style="50" customWidth="1"/>
    <col min="13832" max="13832" width="22.25" style="50" customWidth="1"/>
    <col min="13833" max="14064" width="9.125" style="50" customWidth="1"/>
    <col min="14065" max="14080" width="9.125" style="50"/>
    <col min="14081" max="14081" width="24" style="50" customWidth="1"/>
    <col min="14082" max="14084" width="8.75" style="50" customWidth="1"/>
    <col min="14085" max="14085" width="8.25" style="50" customWidth="1"/>
    <col min="14086" max="14087" width="9.5" style="50" customWidth="1"/>
    <col min="14088" max="14088" width="22.25" style="50" customWidth="1"/>
    <col min="14089" max="14320" width="9.125" style="50" customWidth="1"/>
    <col min="14321" max="14336" width="9.125" style="50"/>
    <col min="14337" max="14337" width="24" style="50" customWidth="1"/>
    <col min="14338" max="14340" width="8.75" style="50" customWidth="1"/>
    <col min="14341" max="14341" width="8.25" style="50" customWidth="1"/>
    <col min="14342" max="14343" width="9.5" style="50" customWidth="1"/>
    <col min="14344" max="14344" width="22.25" style="50" customWidth="1"/>
    <col min="14345" max="14576" width="9.125" style="50" customWidth="1"/>
    <col min="14577" max="14592" width="9.125" style="50"/>
    <col min="14593" max="14593" width="24" style="50" customWidth="1"/>
    <col min="14594" max="14596" width="8.75" style="50" customWidth="1"/>
    <col min="14597" max="14597" width="8.25" style="50" customWidth="1"/>
    <col min="14598" max="14599" width="9.5" style="50" customWidth="1"/>
    <col min="14600" max="14600" width="22.25" style="50" customWidth="1"/>
    <col min="14601" max="14832" width="9.125" style="50" customWidth="1"/>
    <col min="14833" max="14848" width="9.125" style="50"/>
    <col min="14849" max="14849" width="24" style="50" customWidth="1"/>
    <col min="14850" max="14852" width="8.75" style="50" customWidth="1"/>
    <col min="14853" max="14853" width="8.25" style="50" customWidth="1"/>
    <col min="14854" max="14855" width="9.5" style="50" customWidth="1"/>
    <col min="14856" max="14856" width="22.25" style="50" customWidth="1"/>
    <col min="14857" max="15088" width="9.125" style="50" customWidth="1"/>
    <col min="15089" max="15104" width="9.125" style="50"/>
    <col min="15105" max="15105" width="24" style="50" customWidth="1"/>
    <col min="15106" max="15108" width="8.75" style="50" customWidth="1"/>
    <col min="15109" max="15109" width="8.25" style="50" customWidth="1"/>
    <col min="15110" max="15111" width="9.5" style="50" customWidth="1"/>
    <col min="15112" max="15112" width="22.25" style="50" customWidth="1"/>
    <col min="15113" max="15344" width="9.125" style="50" customWidth="1"/>
    <col min="15345" max="15360" width="9.125" style="50"/>
    <col min="15361" max="15361" width="24" style="50" customWidth="1"/>
    <col min="15362" max="15364" width="8.75" style="50" customWidth="1"/>
    <col min="15365" max="15365" width="8.25" style="50" customWidth="1"/>
    <col min="15366" max="15367" width="9.5" style="50" customWidth="1"/>
    <col min="15368" max="15368" width="22.25" style="50" customWidth="1"/>
    <col min="15369" max="15600" width="9.125" style="50" customWidth="1"/>
    <col min="15601" max="15616" width="9.125" style="50"/>
    <col min="15617" max="15617" width="24" style="50" customWidth="1"/>
    <col min="15618" max="15620" width="8.75" style="50" customWidth="1"/>
    <col min="15621" max="15621" width="8.25" style="50" customWidth="1"/>
    <col min="15622" max="15623" width="9.5" style="50" customWidth="1"/>
    <col min="15624" max="15624" width="22.25" style="50" customWidth="1"/>
    <col min="15625" max="15856" width="9.125" style="50" customWidth="1"/>
    <col min="15857" max="15872" width="9.125" style="50"/>
    <col min="15873" max="15873" width="24" style="50" customWidth="1"/>
    <col min="15874" max="15876" width="8.75" style="50" customWidth="1"/>
    <col min="15877" max="15877" width="8.25" style="50" customWidth="1"/>
    <col min="15878" max="15879" width="9.5" style="50" customWidth="1"/>
    <col min="15880" max="15880" width="22.25" style="50" customWidth="1"/>
    <col min="15881" max="16112" width="9.125" style="50" customWidth="1"/>
    <col min="16113" max="16128" width="9.125" style="50"/>
    <col min="16129" max="16129" width="24" style="50" customWidth="1"/>
    <col min="16130" max="16132" width="8.75" style="50" customWidth="1"/>
    <col min="16133" max="16133" width="8.25" style="50" customWidth="1"/>
    <col min="16134" max="16135" width="9.5" style="50" customWidth="1"/>
    <col min="16136" max="16136" width="22.25" style="50" customWidth="1"/>
    <col min="16137" max="16368" width="9.125" style="50" customWidth="1"/>
    <col min="16369" max="16384" width="9.125" style="50"/>
  </cols>
  <sheetData>
    <row r="1" spans="1:12" ht="24.95" customHeight="1">
      <c r="A1" s="156" t="s">
        <v>227</v>
      </c>
    </row>
    <row r="2" spans="1:12" ht="31.5" customHeight="1">
      <c r="A2" s="167" t="s">
        <v>213</v>
      </c>
      <c r="B2" s="167"/>
      <c r="C2" s="167"/>
      <c r="D2" s="167"/>
      <c r="E2" s="167"/>
      <c r="F2" s="167"/>
      <c r="G2" s="167"/>
      <c r="H2" s="167"/>
    </row>
    <row r="3" spans="1:12" ht="20.25" customHeight="1">
      <c r="A3" s="90" t="s">
        <v>145</v>
      </c>
      <c r="B3" s="89"/>
      <c r="C3" s="89"/>
      <c r="D3" s="89"/>
      <c r="E3" s="89"/>
      <c r="F3" s="89"/>
      <c r="G3" s="166" t="s">
        <v>62</v>
      </c>
      <c r="H3" s="166"/>
    </row>
    <row r="4" spans="1:12" s="53" customFormat="1" ht="35.25" customHeight="1">
      <c r="A4" s="135" t="s">
        <v>82</v>
      </c>
      <c r="B4" s="136" t="s">
        <v>83</v>
      </c>
      <c r="C4" s="136" t="s">
        <v>84</v>
      </c>
      <c r="D4" s="136" t="s">
        <v>85</v>
      </c>
      <c r="E4" s="136" t="s">
        <v>86</v>
      </c>
      <c r="F4" s="130" t="s">
        <v>184</v>
      </c>
      <c r="G4" s="136" t="s">
        <v>87</v>
      </c>
      <c r="H4" s="137" t="s">
        <v>88</v>
      </c>
    </row>
    <row r="5" spans="1:12" s="53" customFormat="1" ht="28.5" customHeight="1">
      <c r="A5" s="133" t="s">
        <v>183</v>
      </c>
      <c r="B5" s="134">
        <f>SUM(B6:B25)</f>
        <v>553874</v>
      </c>
      <c r="C5" s="51">
        <f t="shared" ref="C5:G5" si="0">SUM(C6:C25)</f>
        <v>632796</v>
      </c>
      <c r="D5" s="51">
        <f t="shared" si="0"/>
        <v>588413</v>
      </c>
      <c r="E5" s="51">
        <f t="shared" si="0"/>
        <v>573559</v>
      </c>
      <c r="F5" s="57">
        <f>D5/C5</f>
        <v>0.92986207245304964</v>
      </c>
      <c r="G5" s="134">
        <f t="shared" si="0"/>
        <v>44383</v>
      </c>
      <c r="H5" s="52"/>
    </row>
    <row r="6" spans="1:12" s="53" customFormat="1" ht="26.25" customHeight="1">
      <c r="A6" s="54" t="s">
        <v>41</v>
      </c>
      <c r="B6" s="56">
        <v>15179</v>
      </c>
      <c r="C6" s="56">
        <v>43692</v>
      </c>
      <c r="D6" s="56">
        <v>40340</v>
      </c>
      <c r="E6" s="56">
        <v>52509</v>
      </c>
      <c r="F6" s="57">
        <f>D6/C6</f>
        <v>0.92328114986725263</v>
      </c>
      <c r="G6" s="58">
        <f>C6-D6</f>
        <v>3352</v>
      </c>
      <c r="H6" s="59"/>
      <c r="K6" s="60"/>
      <c r="L6" s="60"/>
    </row>
    <row r="7" spans="1:12" s="53" customFormat="1" ht="26.25" customHeight="1">
      <c r="A7" s="54" t="s">
        <v>42</v>
      </c>
      <c r="B7" s="55">
        <v>611</v>
      </c>
      <c r="C7" s="56">
        <v>2950</v>
      </c>
      <c r="D7" s="56">
        <v>-217</v>
      </c>
      <c r="E7" s="56">
        <v>7134</v>
      </c>
      <c r="F7" s="57">
        <f t="shared" ref="F7:F25" si="1">D7/C7</f>
        <v>-7.3559322033898311E-2</v>
      </c>
      <c r="G7" s="58">
        <f t="shared" ref="G7:G25" si="2">C7-D7</f>
        <v>3167</v>
      </c>
      <c r="H7" s="59"/>
      <c r="K7" s="60"/>
      <c r="L7" s="60"/>
    </row>
    <row r="8" spans="1:12" s="53" customFormat="1" ht="27.95" customHeight="1">
      <c r="A8" s="54" t="s">
        <v>43</v>
      </c>
      <c r="B8" s="55">
        <v>15448</v>
      </c>
      <c r="C8" s="56">
        <v>22865</v>
      </c>
      <c r="D8" s="56">
        <v>21224</v>
      </c>
      <c r="E8" s="56">
        <v>26127</v>
      </c>
      <c r="F8" s="57">
        <f t="shared" si="1"/>
        <v>0.92823092062103651</v>
      </c>
      <c r="G8" s="58">
        <f t="shared" si="2"/>
        <v>1641</v>
      </c>
      <c r="H8" s="59"/>
      <c r="K8" s="60"/>
      <c r="L8" s="60"/>
    </row>
    <row r="9" spans="1:12" s="53" customFormat="1" ht="26.25" customHeight="1">
      <c r="A9" s="54" t="s">
        <v>89</v>
      </c>
      <c r="B9" s="55">
        <v>208997</v>
      </c>
      <c r="C9" s="56">
        <v>175917</v>
      </c>
      <c r="D9" s="56">
        <v>175552</v>
      </c>
      <c r="E9" s="56">
        <v>162253</v>
      </c>
      <c r="F9" s="57">
        <f t="shared" si="1"/>
        <v>0.99792515788695801</v>
      </c>
      <c r="G9" s="58">
        <f t="shared" si="2"/>
        <v>365</v>
      </c>
      <c r="H9" s="59"/>
      <c r="K9" s="60"/>
      <c r="L9" s="60"/>
    </row>
    <row r="10" spans="1:12" s="53" customFormat="1" ht="26.25" customHeight="1">
      <c r="A10" s="54" t="s">
        <v>90</v>
      </c>
      <c r="B10" s="58">
        <v>8599</v>
      </c>
      <c r="C10" s="56">
        <v>12675</v>
      </c>
      <c r="D10" s="56">
        <v>12428</v>
      </c>
      <c r="E10" s="56">
        <v>7815</v>
      </c>
      <c r="F10" s="57">
        <f t="shared" si="1"/>
        <v>0.98051282051282052</v>
      </c>
      <c r="G10" s="58">
        <f t="shared" si="2"/>
        <v>247</v>
      </c>
      <c r="H10" s="59"/>
      <c r="K10" s="60"/>
      <c r="L10" s="60"/>
    </row>
    <row r="11" spans="1:12" s="53" customFormat="1" ht="26.25" customHeight="1">
      <c r="A11" s="54" t="s">
        <v>45</v>
      </c>
      <c r="B11" s="58">
        <v>19302</v>
      </c>
      <c r="C11" s="56">
        <v>18154</v>
      </c>
      <c r="D11" s="56">
        <v>18128</v>
      </c>
      <c r="E11" s="56">
        <v>15237</v>
      </c>
      <c r="F11" s="57">
        <f t="shared" si="1"/>
        <v>0.99856780874738349</v>
      </c>
      <c r="G11" s="58">
        <f t="shared" si="2"/>
        <v>26</v>
      </c>
      <c r="H11" s="59"/>
      <c r="I11" s="60"/>
      <c r="K11" s="60"/>
      <c r="L11" s="60"/>
    </row>
    <row r="12" spans="1:12" s="53" customFormat="1" ht="27.95" customHeight="1">
      <c r="A12" s="54" t="s">
        <v>46</v>
      </c>
      <c r="B12" s="58">
        <v>24532</v>
      </c>
      <c r="C12" s="56">
        <v>33673</v>
      </c>
      <c r="D12" s="56">
        <v>33390</v>
      </c>
      <c r="E12" s="56">
        <v>28664</v>
      </c>
      <c r="F12" s="57">
        <f t="shared" si="1"/>
        <v>0.99159564042407866</v>
      </c>
      <c r="G12" s="58">
        <f t="shared" si="2"/>
        <v>283</v>
      </c>
      <c r="H12" s="59"/>
      <c r="I12" s="60"/>
      <c r="K12" s="60"/>
      <c r="L12" s="60"/>
    </row>
    <row r="13" spans="1:12" s="53" customFormat="1" ht="27.95" customHeight="1">
      <c r="A13" s="54" t="s">
        <v>47</v>
      </c>
      <c r="B13" s="58">
        <v>50264</v>
      </c>
      <c r="C13" s="56">
        <v>69192</v>
      </c>
      <c r="D13" s="56">
        <v>68040</v>
      </c>
      <c r="E13" s="56">
        <v>50753</v>
      </c>
      <c r="F13" s="57">
        <f t="shared" si="1"/>
        <v>0.98335067637877216</v>
      </c>
      <c r="G13" s="58">
        <f t="shared" si="2"/>
        <v>1152</v>
      </c>
      <c r="H13" s="59"/>
      <c r="K13" s="60"/>
      <c r="L13" s="60"/>
    </row>
    <row r="14" spans="1:12" s="53" customFormat="1" ht="27.95" customHeight="1">
      <c r="A14" s="54" t="s">
        <v>91</v>
      </c>
      <c r="B14" s="58">
        <v>1972</v>
      </c>
      <c r="C14" s="56">
        <v>15219</v>
      </c>
      <c r="D14" s="56">
        <v>12660</v>
      </c>
      <c r="E14" s="56">
        <v>7735</v>
      </c>
      <c r="F14" s="57">
        <f t="shared" si="1"/>
        <v>0.8318549181943623</v>
      </c>
      <c r="G14" s="58">
        <f t="shared" si="2"/>
        <v>2559</v>
      </c>
      <c r="H14" s="59"/>
      <c r="K14" s="60"/>
      <c r="L14" s="60"/>
    </row>
    <row r="15" spans="1:12" s="53" customFormat="1" ht="27.95" customHeight="1">
      <c r="A15" s="54" t="s">
        <v>92</v>
      </c>
      <c r="B15" s="61">
        <v>27885</v>
      </c>
      <c r="C15" s="62">
        <v>75008</v>
      </c>
      <c r="D15" s="62">
        <v>74042</v>
      </c>
      <c r="E15" s="62">
        <v>82773</v>
      </c>
      <c r="F15" s="57">
        <f t="shared" si="1"/>
        <v>0.98712137372013653</v>
      </c>
      <c r="G15" s="58">
        <f t="shared" si="2"/>
        <v>966</v>
      </c>
      <c r="H15" s="59"/>
      <c r="K15" s="60"/>
      <c r="L15" s="60"/>
    </row>
    <row r="16" spans="1:12" s="53" customFormat="1" ht="27.95" customHeight="1">
      <c r="A16" s="54" t="s">
        <v>50</v>
      </c>
      <c r="B16" s="61">
        <v>26403</v>
      </c>
      <c r="C16" s="62">
        <v>65124</v>
      </c>
      <c r="D16" s="62">
        <v>56185</v>
      </c>
      <c r="E16" s="62">
        <v>46336</v>
      </c>
      <c r="F16" s="57">
        <f t="shared" si="1"/>
        <v>0.86273877525950493</v>
      </c>
      <c r="G16" s="58">
        <f t="shared" si="2"/>
        <v>8939</v>
      </c>
      <c r="H16" s="59"/>
      <c r="K16" s="60"/>
      <c r="L16" s="60"/>
    </row>
    <row r="17" spans="1:12" s="53" customFormat="1" ht="27.95" customHeight="1">
      <c r="A17" s="54" t="s">
        <v>93</v>
      </c>
      <c r="B17" s="61">
        <v>6309</v>
      </c>
      <c r="C17" s="62">
        <v>15574</v>
      </c>
      <c r="D17" s="62">
        <v>14965</v>
      </c>
      <c r="E17" s="62">
        <v>4851</v>
      </c>
      <c r="F17" s="57">
        <f t="shared" si="1"/>
        <v>0.96089636573776804</v>
      </c>
      <c r="G17" s="58">
        <f t="shared" si="2"/>
        <v>609</v>
      </c>
      <c r="H17" s="59"/>
      <c r="K17" s="60"/>
      <c r="L17" s="60"/>
    </row>
    <row r="18" spans="1:12" s="53" customFormat="1" ht="27.95" customHeight="1">
      <c r="A18" s="54" t="s">
        <v>94</v>
      </c>
      <c r="B18" s="61">
        <v>9268</v>
      </c>
      <c r="C18" s="62">
        <v>8323</v>
      </c>
      <c r="D18" s="62">
        <v>7786</v>
      </c>
      <c r="E18" s="62">
        <v>32226</v>
      </c>
      <c r="F18" s="57">
        <f t="shared" si="1"/>
        <v>0.93547999519404057</v>
      </c>
      <c r="G18" s="58">
        <f t="shared" si="2"/>
        <v>537</v>
      </c>
      <c r="H18" s="59"/>
      <c r="K18" s="60"/>
      <c r="L18" s="60"/>
    </row>
    <row r="19" spans="1:12" s="53" customFormat="1" ht="27.95" customHeight="1">
      <c r="A19" s="54" t="s">
        <v>95</v>
      </c>
      <c r="B19" s="61">
        <v>1840</v>
      </c>
      <c r="C19" s="62">
        <v>4000</v>
      </c>
      <c r="D19" s="62">
        <v>3193</v>
      </c>
      <c r="E19" s="62">
        <v>4048</v>
      </c>
      <c r="F19" s="57">
        <f t="shared" si="1"/>
        <v>0.79825000000000002</v>
      </c>
      <c r="G19" s="58">
        <f t="shared" si="2"/>
        <v>807</v>
      </c>
      <c r="H19" s="59"/>
      <c r="K19" s="60"/>
      <c r="L19" s="60"/>
    </row>
    <row r="20" spans="1:12" s="53" customFormat="1" ht="27.95" customHeight="1">
      <c r="A20" s="54" t="s">
        <v>96</v>
      </c>
      <c r="B20" s="61">
        <v>2068</v>
      </c>
      <c r="C20" s="62">
        <v>4513</v>
      </c>
      <c r="D20" s="62">
        <v>3386</v>
      </c>
      <c r="E20" s="62">
        <v>2852</v>
      </c>
      <c r="F20" s="57">
        <f t="shared" si="1"/>
        <v>0.75027697762020829</v>
      </c>
      <c r="G20" s="58">
        <f t="shared" si="2"/>
        <v>1127</v>
      </c>
      <c r="H20" s="59"/>
      <c r="K20" s="60"/>
      <c r="L20" s="60"/>
    </row>
    <row r="21" spans="1:12" s="53" customFormat="1" ht="27.95" customHeight="1">
      <c r="A21" s="54" t="s">
        <v>97</v>
      </c>
      <c r="B21" s="61">
        <v>4562</v>
      </c>
      <c r="C21" s="62">
        <v>36863</v>
      </c>
      <c r="D21" s="62">
        <v>36820</v>
      </c>
      <c r="E21" s="62">
        <v>10200</v>
      </c>
      <c r="F21" s="57">
        <f t="shared" si="1"/>
        <v>0.99883351870439196</v>
      </c>
      <c r="G21" s="58">
        <f t="shared" si="2"/>
        <v>43</v>
      </c>
      <c r="H21" s="59"/>
      <c r="K21" s="60"/>
      <c r="L21" s="60"/>
    </row>
    <row r="22" spans="1:12" s="53" customFormat="1" ht="27.95" customHeight="1">
      <c r="A22" s="54" t="s">
        <v>98</v>
      </c>
      <c r="B22" s="61">
        <v>3715</v>
      </c>
      <c r="C22" s="62">
        <v>1834</v>
      </c>
      <c r="D22" s="62">
        <v>1807</v>
      </c>
      <c r="E22" s="62">
        <v>2667</v>
      </c>
      <c r="F22" s="57">
        <f t="shared" si="1"/>
        <v>0.98527808069792799</v>
      </c>
      <c r="G22" s="58">
        <f t="shared" si="2"/>
        <v>27</v>
      </c>
      <c r="H22" s="59"/>
      <c r="K22" s="60"/>
      <c r="L22" s="60"/>
    </row>
    <row r="23" spans="1:12" s="53" customFormat="1" ht="27.95" customHeight="1">
      <c r="A23" s="54" t="s">
        <v>136</v>
      </c>
      <c r="B23" s="61">
        <v>6000</v>
      </c>
      <c r="C23" s="62"/>
      <c r="D23" s="62"/>
      <c r="E23" s="62"/>
      <c r="F23" s="57"/>
      <c r="G23" s="58">
        <f t="shared" si="2"/>
        <v>0</v>
      </c>
      <c r="H23" s="59"/>
      <c r="K23" s="60"/>
      <c r="L23" s="60"/>
    </row>
    <row r="24" spans="1:12" s="53" customFormat="1" ht="26.25" customHeight="1">
      <c r="A24" s="54" t="s">
        <v>99</v>
      </c>
      <c r="B24" s="61"/>
      <c r="C24" s="62">
        <v>633</v>
      </c>
      <c r="D24" s="62">
        <v>633</v>
      </c>
      <c r="E24" s="62">
        <v>354</v>
      </c>
      <c r="F24" s="57">
        <f t="shared" si="1"/>
        <v>1</v>
      </c>
      <c r="G24" s="58">
        <f t="shared" si="2"/>
        <v>0</v>
      </c>
      <c r="H24" s="59"/>
      <c r="K24" s="60"/>
      <c r="L24" s="60"/>
    </row>
    <row r="25" spans="1:12" s="53" customFormat="1" ht="26.25" customHeight="1">
      <c r="A25" s="54" t="s">
        <v>70</v>
      </c>
      <c r="B25" s="61">
        <v>120920</v>
      </c>
      <c r="C25" s="62">
        <v>26587</v>
      </c>
      <c r="D25" s="62">
        <v>8051</v>
      </c>
      <c r="E25" s="62">
        <v>29025</v>
      </c>
      <c r="F25" s="57">
        <f t="shared" si="1"/>
        <v>0.30281716628427424</v>
      </c>
      <c r="G25" s="58">
        <f t="shared" si="2"/>
        <v>18536</v>
      </c>
      <c r="H25" s="59"/>
      <c r="I25" s="50"/>
      <c r="J25" s="50"/>
      <c r="K25" s="60"/>
      <c r="L25" s="60"/>
    </row>
    <row r="26" spans="1:12" ht="21" customHeight="1">
      <c r="A26" s="168"/>
      <c r="B26" s="168"/>
      <c r="C26" s="168"/>
      <c r="D26" s="168"/>
      <c r="E26" s="168"/>
      <c r="F26" s="168"/>
      <c r="G26" s="168"/>
    </row>
    <row r="27" spans="1:12" ht="24.95" customHeight="1">
      <c r="A27" s="53"/>
      <c r="B27" s="53"/>
      <c r="C27" s="53"/>
      <c r="D27" s="53"/>
      <c r="E27" s="53"/>
      <c r="F27" s="53"/>
      <c r="G27" s="53"/>
    </row>
    <row r="28" spans="1:12" ht="24.95" customHeight="1">
      <c r="A28" s="53"/>
      <c r="B28" s="53"/>
      <c r="C28" s="53"/>
      <c r="D28" s="53"/>
      <c r="E28" s="53"/>
      <c r="F28" s="53"/>
      <c r="G28" s="53"/>
    </row>
    <row r="29" spans="1:12" ht="24.95" customHeight="1">
      <c r="A29" s="53"/>
      <c r="B29" s="53"/>
      <c r="C29" s="53"/>
      <c r="D29" s="53"/>
      <c r="E29" s="53"/>
      <c r="F29" s="53"/>
      <c r="G29" s="53"/>
    </row>
    <row r="30" spans="1:12" ht="24.95" customHeight="1">
      <c r="A30" s="53"/>
      <c r="B30" s="53"/>
      <c r="C30" s="53"/>
      <c r="D30" s="53"/>
      <c r="E30" s="53"/>
      <c r="F30" s="53"/>
      <c r="G30" s="53"/>
    </row>
    <row r="31" spans="1:12" ht="24.95" customHeight="1">
      <c r="A31" s="53"/>
      <c r="B31" s="53"/>
      <c r="C31" s="53"/>
      <c r="D31" s="53"/>
      <c r="E31" s="53"/>
      <c r="F31" s="53"/>
      <c r="G31" s="53"/>
    </row>
    <row r="32" spans="1:12" ht="24.95" customHeight="1">
      <c r="A32" s="53"/>
      <c r="B32" s="53"/>
      <c r="C32" s="53"/>
      <c r="D32" s="53"/>
      <c r="E32" s="53"/>
      <c r="F32" s="53"/>
      <c r="G32" s="53"/>
    </row>
    <row r="33" spans="1:7" ht="24.95" customHeight="1">
      <c r="A33" s="53"/>
      <c r="B33" s="53"/>
      <c r="C33" s="53"/>
      <c r="D33" s="53"/>
      <c r="E33" s="53"/>
      <c r="F33" s="53"/>
      <c r="G33" s="53"/>
    </row>
    <row r="34" spans="1:7" ht="24.95" customHeight="1">
      <c r="A34" s="53"/>
      <c r="B34" s="53"/>
      <c r="C34" s="53"/>
      <c r="D34" s="53"/>
      <c r="E34" s="53"/>
      <c r="F34" s="53"/>
      <c r="G34" s="53"/>
    </row>
    <row r="35" spans="1:7" ht="24.95" customHeight="1">
      <c r="A35" s="53"/>
      <c r="B35" s="53"/>
      <c r="C35" s="53"/>
      <c r="D35" s="53"/>
      <c r="E35" s="53"/>
      <c r="F35" s="53"/>
      <c r="G35" s="53"/>
    </row>
    <row r="36" spans="1:7" ht="24.95" customHeight="1">
      <c r="A36" s="53"/>
      <c r="B36" s="53"/>
      <c r="C36" s="53"/>
      <c r="D36" s="53"/>
      <c r="E36" s="53"/>
      <c r="F36" s="53"/>
      <c r="G36" s="53"/>
    </row>
    <row r="37" spans="1:7" ht="24.95" customHeight="1">
      <c r="A37" s="53"/>
      <c r="B37" s="53"/>
      <c r="C37" s="53"/>
      <c r="D37" s="53"/>
      <c r="E37" s="53"/>
      <c r="F37" s="53"/>
      <c r="G37" s="53"/>
    </row>
    <row r="38" spans="1:7" ht="24.95" customHeight="1">
      <c r="A38" s="53"/>
      <c r="B38" s="53"/>
      <c r="C38" s="53"/>
      <c r="D38" s="53"/>
      <c r="E38" s="53"/>
      <c r="F38" s="53"/>
      <c r="G38" s="53"/>
    </row>
    <row r="39" spans="1:7" ht="24.95" customHeight="1">
      <c r="A39" s="53"/>
      <c r="B39" s="53"/>
      <c r="C39" s="53"/>
      <c r="D39" s="53"/>
      <c r="E39" s="53"/>
      <c r="F39" s="53"/>
      <c r="G39" s="53"/>
    </row>
    <row r="40" spans="1:7" ht="24.95" customHeight="1">
      <c r="A40" s="53"/>
      <c r="B40" s="53"/>
      <c r="C40" s="53"/>
      <c r="D40" s="53"/>
      <c r="E40" s="53"/>
      <c r="F40" s="53"/>
      <c r="G40" s="53"/>
    </row>
    <row r="41" spans="1:7" ht="24.95" customHeight="1">
      <c r="A41" s="53"/>
      <c r="B41" s="53"/>
      <c r="C41" s="53"/>
      <c r="D41" s="53"/>
      <c r="E41" s="53"/>
      <c r="F41" s="53"/>
      <c r="G41" s="53"/>
    </row>
    <row r="42" spans="1:7" ht="24.95" customHeight="1">
      <c r="A42" s="53"/>
      <c r="B42" s="53"/>
      <c r="C42" s="53"/>
      <c r="D42" s="53"/>
      <c r="E42" s="53"/>
      <c r="F42" s="53"/>
      <c r="G42" s="53"/>
    </row>
    <row r="43" spans="1:7" ht="24.95" customHeight="1">
      <c r="A43" s="53"/>
      <c r="B43" s="53"/>
      <c r="C43" s="53"/>
      <c r="D43" s="53"/>
      <c r="E43" s="53"/>
      <c r="F43" s="53"/>
      <c r="G43" s="53"/>
    </row>
    <row r="44" spans="1:7" ht="24.95" customHeight="1">
      <c r="A44" s="53"/>
      <c r="B44" s="53"/>
      <c r="C44" s="53"/>
      <c r="D44" s="53"/>
      <c r="E44" s="53"/>
      <c r="F44" s="53"/>
      <c r="G44" s="53"/>
    </row>
    <row r="45" spans="1:7" ht="24.95" customHeight="1">
      <c r="A45" s="53"/>
      <c r="B45" s="53"/>
      <c r="C45" s="53"/>
      <c r="D45" s="53"/>
      <c r="E45" s="53"/>
      <c r="F45" s="53"/>
      <c r="G45" s="53"/>
    </row>
    <row r="46" spans="1:7" ht="24.95" customHeight="1">
      <c r="A46" s="53"/>
      <c r="B46" s="53"/>
      <c r="C46" s="53"/>
      <c r="D46" s="53"/>
      <c r="E46" s="53"/>
      <c r="F46" s="53"/>
      <c r="G46" s="53"/>
    </row>
    <row r="47" spans="1:7" ht="24.95" customHeight="1">
      <c r="A47" s="64"/>
      <c r="B47" s="64"/>
      <c r="C47" s="64"/>
      <c r="D47" s="64"/>
      <c r="E47" s="64"/>
      <c r="F47" s="64"/>
      <c r="G47" s="64"/>
    </row>
    <row r="48" spans="1:7" ht="24.95" customHeight="1">
      <c r="A48" s="64"/>
      <c r="B48" s="64"/>
      <c r="C48" s="64"/>
      <c r="D48" s="64"/>
      <c r="E48" s="64"/>
      <c r="F48" s="64"/>
      <c r="G48" s="64"/>
    </row>
    <row r="49" spans="1:7" ht="24.95" customHeight="1">
      <c r="A49" s="64"/>
      <c r="B49" s="64"/>
      <c r="C49" s="64"/>
      <c r="D49" s="64"/>
      <c r="E49" s="64"/>
      <c r="F49" s="64"/>
      <c r="G49" s="64"/>
    </row>
    <row r="50" spans="1:7" ht="24.95" customHeight="1">
      <c r="A50" s="64"/>
      <c r="B50" s="64"/>
      <c r="C50" s="64"/>
      <c r="D50" s="64"/>
      <c r="E50" s="64"/>
      <c r="F50" s="64"/>
      <c r="G50" s="64"/>
    </row>
    <row r="51" spans="1:7" ht="24.95" customHeight="1">
      <c r="A51" s="64"/>
      <c r="B51" s="64"/>
      <c r="C51" s="64"/>
      <c r="D51" s="64"/>
      <c r="E51" s="64"/>
      <c r="F51" s="64"/>
      <c r="G51" s="64"/>
    </row>
  </sheetData>
  <mergeCells count="3">
    <mergeCell ref="G3:H3"/>
    <mergeCell ref="A2:H2"/>
    <mergeCell ref="A26:G26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1"/>
  <sheetViews>
    <sheetView workbookViewId="0"/>
  </sheetViews>
  <sheetFormatPr defaultRowHeight="15" customHeight="1"/>
  <cols>
    <col min="1" max="1" width="37.5" style="65" customWidth="1"/>
    <col min="2" max="2" width="10.75" style="65" customWidth="1"/>
    <col min="3" max="3" width="10.75" style="72" customWidth="1"/>
    <col min="4" max="4" width="10.75" style="65" customWidth="1"/>
    <col min="5" max="5" width="12.5" style="73" customWidth="1"/>
    <col min="6" max="256" width="9" style="65"/>
    <col min="257" max="257" width="37.5" style="65" customWidth="1"/>
    <col min="258" max="260" width="10.75" style="65" customWidth="1"/>
    <col min="261" max="261" width="12.5" style="65" customWidth="1"/>
    <col min="262" max="512" width="9" style="65"/>
    <col min="513" max="513" width="37.5" style="65" customWidth="1"/>
    <col min="514" max="516" width="10.75" style="65" customWidth="1"/>
    <col min="517" max="517" width="12.5" style="65" customWidth="1"/>
    <col min="518" max="768" width="9" style="65"/>
    <col min="769" max="769" width="37.5" style="65" customWidth="1"/>
    <col min="770" max="772" width="10.75" style="65" customWidth="1"/>
    <col min="773" max="773" width="12.5" style="65" customWidth="1"/>
    <col min="774" max="1024" width="9" style="65"/>
    <col min="1025" max="1025" width="37.5" style="65" customWidth="1"/>
    <col min="1026" max="1028" width="10.75" style="65" customWidth="1"/>
    <col min="1029" max="1029" width="12.5" style="65" customWidth="1"/>
    <col min="1030" max="1280" width="9" style="65"/>
    <col min="1281" max="1281" width="37.5" style="65" customWidth="1"/>
    <col min="1282" max="1284" width="10.75" style="65" customWidth="1"/>
    <col min="1285" max="1285" width="12.5" style="65" customWidth="1"/>
    <col min="1286" max="1536" width="9" style="65"/>
    <col min="1537" max="1537" width="37.5" style="65" customWidth="1"/>
    <col min="1538" max="1540" width="10.75" style="65" customWidth="1"/>
    <col min="1541" max="1541" width="12.5" style="65" customWidth="1"/>
    <col min="1542" max="1792" width="9" style="65"/>
    <col min="1793" max="1793" width="37.5" style="65" customWidth="1"/>
    <col min="1794" max="1796" width="10.75" style="65" customWidth="1"/>
    <col min="1797" max="1797" width="12.5" style="65" customWidth="1"/>
    <col min="1798" max="2048" width="9" style="65"/>
    <col min="2049" max="2049" width="37.5" style="65" customWidth="1"/>
    <col min="2050" max="2052" width="10.75" style="65" customWidth="1"/>
    <col min="2053" max="2053" width="12.5" style="65" customWidth="1"/>
    <col min="2054" max="2304" width="9" style="65"/>
    <col min="2305" max="2305" width="37.5" style="65" customWidth="1"/>
    <col min="2306" max="2308" width="10.75" style="65" customWidth="1"/>
    <col min="2309" max="2309" width="12.5" style="65" customWidth="1"/>
    <col min="2310" max="2560" width="9" style="65"/>
    <col min="2561" max="2561" width="37.5" style="65" customWidth="1"/>
    <col min="2562" max="2564" width="10.75" style="65" customWidth="1"/>
    <col min="2565" max="2565" width="12.5" style="65" customWidth="1"/>
    <col min="2566" max="2816" width="9" style="65"/>
    <col min="2817" max="2817" width="37.5" style="65" customWidth="1"/>
    <col min="2818" max="2820" width="10.75" style="65" customWidth="1"/>
    <col min="2821" max="2821" width="12.5" style="65" customWidth="1"/>
    <col min="2822" max="3072" width="9" style="65"/>
    <col min="3073" max="3073" width="37.5" style="65" customWidth="1"/>
    <col min="3074" max="3076" width="10.75" style="65" customWidth="1"/>
    <col min="3077" max="3077" width="12.5" style="65" customWidth="1"/>
    <col min="3078" max="3328" width="9" style="65"/>
    <col min="3329" max="3329" width="37.5" style="65" customWidth="1"/>
    <col min="3330" max="3332" width="10.75" style="65" customWidth="1"/>
    <col min="3333" max="3333" width="12.5" style="65" customWidth="1"/>
    <col min="3334" max="3584" width="9" style="65"/>
    <col min="3585" max="3585" width="37.5" style="65" customWidth="1"/>
    <col min="3586" max="3588" width="10.75" style="65" customWidth="1"/>
    <col min="3589" max="3589" width="12.5" style="65" customWidth="1"/>
    <col min="3590" max="3840" width="9" style="65"/>
    <col min="3841" max="3841" width="37.5" style="65" customWidth="1"/>
    <col min="3842" max="3844" width="10.75" style="65" customWidth="1"/>
    <col min="3845" max="3845" width="12.5" style="65" customWidth="1"/>
    <col min="3846" max="4096" width="9" style="65"/>
    <col min="4097" max="4097" width="37.5" style="65" customWidth="1"/>
    <col min="4098" max="4100" width="10.75" style="65" customWidth="1"/>
    <col min="4101" max="4101" width="12.5" style="65" customWidth="1"/>
    <col min="4102" max="4352" width="9" style="65"/>
    <col min="4353" max="4353" width="37.5" style="65" customWidth="1"/>
    <col min="4354" max="4356" width="10.75" style="65" customWidth="1"/>
    <col min="4357" max="4357" width="12.5" style="65" customWidth="1"/>
    <col min="4358" max="4608" width="9" style="65"/>
    <col min="4609" max="4609" width="37.5" style="65" customWidth="1"/>
    <col min="4610" max="4612" width="10.75" style="65" customWidth="1"/>
    <col min="4613" max="4613" width="12.5" style="65" customWidth="1"/>
    <col min="4614" max="4864" width="9" style="65"/>
    <col min="4865" max="4865" width="37.5" style="65" customWidth="1"/>
    <col min="4866" max="4868" width="10.75" style="65" customWidth="1"/>
    <col min="4869" max="4869" width="12.5" style="65" customWidth="1"/>
    <col min="4870" max="5120" width="9" style="65"/>
    <col min="5121" max="5121" width="37.5" style="65" customWidth="1"/>
    <col min="5122" max="5124" width="10.75" style="65" customWidth="1"/>
    <col min="5125" max="5125" width="12.5" style="65" customWidth="1"/>
    <col min="5126" max="5376" width="9" style="65"/>
    <col min="5377" max="5377" width="37.5" style="65" customWidth="1"/>
    <col min="5378" max="5380" width="10.75" style="65" customWidth="1"/>
    <col min="5381" max="5381" width="12.5" style="65" customWidth="1"/>
    <col min="5382" max="5632" width="9" style="65"/>
    <col min="5633" max="5633" width="37.5" style="65" customWidth="1"/>
    <col min="5634" max="5636" width="10.75" style="65" customWidth="1"/>
    <col min="5637" max="5637" width="12.5" style="65" customWidth="1"/>
    <col min="5638" max="5888" width="9" style="65"/>
    <col min="5889" max="5889" width="37.5" style="65" customWidth="1"/>
    <col min="5890" max="5892" width="10.75" style="65" customWidth="1"/>
    <col min="5893" max="5893" width="12.5" style="65" customWidth="1"/>
    <col min="5894" max="6144" width="9" style="65"/>
    <col min="6145" max="6145" width="37.5" style="65" customWidth="1"/>
    <col min="6146" max="6148" width="10.75" style="65" customWidth="1"/>
    <col min="6149" max="6149" width="12.5" style="65" customWidth="1"/>
    <col min="6150" max="6400" width="9" style="65"/>
    <col min="6401" max="6401" width="37.5" style="65" customWidth="1"/>
    <col min="6402" max="6404" width="10.75" style="65" customWidth="1"/>
    <col min="6405" max="6405" width="12.5" style="65" customWidth="1"/>
    <col min="6406" max="6656" width="9" style="65"/>
    <col min="6657" max="6657" width="37.5" style="65" customWidth="1"/>
    <col min="6658" max="6660" width="10.75" style="65" customWidth="1"/>
    <col min="6661" max="6661" width="12.5" style="65" customWidth="1"/>
    <col min="6662" max="6912" width="9" style="65"/>
    <col min="6913" max="6913" width="37.5" style="65" customWidth="1"/>
    <col min="6914" max="6916" width="10.75" style="65" customWidth="1"/>
    <col min="6917" max="6917" width="12.5" style="65" customWidth="1"/>
    <col min="6918" max="7168" width="9" style="65"/>
    <col min="7169" max="7169" width="37.5" style="65" customWidth="1"/>
    <col min="7170" max="7172" width="10.75" style="65" customWidth="1"/>
    <col min="7173" max="7173" width="12.5" style="65" customWidth="1"/>
    <col min="7174" max="7424" width="9" style="65"/>
    <col min="7425" max="7425" width="37.5" style="65" customWidth="1"/>
    <col min="7426" max="7428" width="10.75" style="65" customWidth="1"/>
    <col min="7429" max="7429" width="12.5" style="65" customWidth="1"/>
    <col min="7430" max="7680" width="9" style="65"/>
    <col min="7681" max="7681" width="37.5" style="65" customWidth="1"/>
    <col min="7682" max="7684" width="10.75" style="65" customWidth="1"/>
    <col min="7685" max="7685" width="12.5" style="65" customWidth="1"/>
    <col min="7686" max="7936" width="9" style="65"/>
    <col min="7937" max="7937" width="37.5" style="65" customWidth="1"/>
    <col min="7938" max="7940" width="10.75" style="65" customWidth="1"/>
    <col min="7941" max="7941" width="12.5" style="65" customWidth="1"/>
    <col min="7942" max="8192" width="9" style="65"/>
    <col min="8193" max="8193" width="37.5" style="65" customWidth="1"/>
    <col min="8194" max="8196" width="10.75" style="65" customWidth="1"/>
    <col min="8197" max="8197" width="12.5" style="65" customWidth="1"/>
    <col min="8198" max="8448" width="9" style="65"/>
    <col min="8449" max="8449" width="37.5" style="65" customWidth="1"/>
    <col min="8450" max="8452" width="10.75" style="65" customWidth="1"/>
    <col min="8453" max="8453" width="12.5" style="65" customWidth="1"/>
    <col min="8454" max="8704" width="9" style="65"/>
    <col min="8705" max="8705" width="37.5" style="65" customWidth="1"/>
    <col min="8706" max="8708" width="10.75" style="65" customWidth="1"/>
    <col min="8709" max="8709" width="12.5" style="65" customWidth="1"/>
    <col min="8710" max="8960" width="9" style="65"/>
    <col min="8961" max="8961" width="37.5" style="65" customWidth="1"/>
    <col min="8962" max="8964" width="10.75" style="65" customWidth="1"/>
    <col min="8965" max="8965" width="12.5" style="65" customWidth="1"/>
    <col min="8966" max="9216" width="9" style="65"/>
    <col min="9217" max="9217" width="37.5" style="65" customWidth="1"/>
    <col min="9218" max="9220" width="10.75" style="65" customWidth="1"/>
    <col min="9221" max="9221" width="12.5" style="65" customWidth="1"/>
    <col min="9222" max="9472" width="9" style="65"/>
    <col min="9473" max="9473" width="37.5" style="65" customWidth="1"/>
    <col min="9474" max="9476" width="10.75" style="65" customWidth="1"/>
    <col min="9477" max="9477" width="12.5" style="65" customWidth="1"/>
    <col min="9478" max="9728" width="9" style="65"/>
    <col min="9729" max="9729" width="37.5" style="65" customWidth="1"/>
    <col min="9730" max="9732" width="10.75" style="65" customWidth="1"/>
    <col min="9733" max="9733" width="12.5" style="65" customWidth="1"/>
    <col min="9734" max="9984" width="9" style="65"/>
    <col min="9985" max="9985" width="37.5" style="65" customWidth="1"/>
    <col min="9986" max="9988" width="10.75" style="65" customWidth="1"/>
    <col min="9989" max="9989" width="12.5" style="65" customWidth="1"/>
    <col min="9990" max="10240" width="9" style="65"/>
    <col min="10241" max="10241" width="37.5" style="65" customWidth="1"/>
    <col min="10242" max="10244" width="10.75" style="65" customWidth="1"/>
    <col min="10245" max="10245" width="12.5" style="65" customWidth="1"/>
    <col min="10246" max="10496" width="9" style="65"/>
    <col min="10497" max="10497" width="37.5" style="65" customWidth="1"/>
    <col min="10498" max="10500" width="10.75" style="65" customWidth="1"/>
    <col min="10501" max="10501" width="12.5" style="65" customWidth="1"/>
    <col min="10502" max="10752" width="9" style="65"/>
    <col min="10753" max="10753" width="37.5" style="65" customWidth="1"/>
    <col min="10754" max="10756" width="10.75" style="65" customWidth="1"/>
    <col min="10757" max="10757" width="12.5" style="65" customWidth="1"/>
    <col min="10758" max="11008" width="9" style="65"/>
    <col min="11009" max="11009" width="37.5" style="65" customWidth="1"/>
    <col min="11010" max="11012" width="10.75" style="65" customWidth="1"/>
    <col min="11013" max="11013" width="12.5" style="65" customWidth="1"/>
    <col min="11014" max="11264" width="9" style="65"/>
    <col min="11265" max="11265" width="37.5" style="65" customWidth="1"/>
    <col min="11266" max="11268" width="10.75" style="65" customWidth="1"/>
    <col min="11269" max="11269" width="12.5" style="65" customWidth="1"/>
    <col min="11270" max="11520" width="9" style="65"/>
    <col min="11521" max="11521" width="37.5" style="65" customWidth="1"/>
    <col min="11522" max="11524" width="10.75" style="65" customWidth="1"/>
    <col min="11525" max="11525" width="12.5" style="65" customWidth="1"/>
    <col min="11526" max="11776" width="9" style="65"/>
    <col min="11777" max="11777" width="37.5" style="65" customWidth="1"/>
    <col min="11778" max="11780" width="10.75" style="65" customWidth="1"/>
    <col min="11781" max="11781" width="12.5" style="65" customWidth="1"/>
    <col min="11782" max="12032" width="9" style="65"/>
    <col min="12033" max="12033" width="37.5" style="65" customWidth="1"/>
    <col min="12034" max="12036" width="10.75" style="65" customWidth="1"/>
    <col min="12037" max="12037" width="12.5" style="65" customWidth="1"/>
    <col min="12038" max="12288" width="9" style="65"/>
    <col min="12289" max="12289" width="37.5" style="65" customWidth="1"/>
    <col min="12290" max="12292" width="10.75" style="65" customWidth="1"/>
    <col min="12293" max="12293" width="12.5" style="65" customWidth="1"/>
    <col min="12294" max="12544" width="9" style="65"/>
    <col min="12545" max="12545" width="37.5" style="65" customWidth="1"/>
    <col min="12546" max="12548" width="10.75" style="65" customWidth="1"/>
    <col min="12549" max="12549" width="12.5" style="65" customWidth="1"/>
    <col min="12550" max="12800" width="9" style="65"/>
    <col min="12801" max="12801" width="37.5" style="65" customWidth="1"/>
    <col min="12802" max="12804" width="10.75" style="65" customWidth="1"/>
    <col min="12805" max="12805" width="12.5" style="65" customWidth="1"/>
    <col min="12806" max="13056" width="9" style="65"/>
    <col min="13057" max="13057" width="37.5" style="65" customWidth="1"/>
    <col min="13058" max="13060" width="10.75" style="65" customWidth="1"/>
    <col min="13061" max="13061" width="12.5" style="65" customWidth="1"/>
    <col min="13062" max="13312" width="9" style="65"/>
    <col min="13313" max="13313" width="37.5" style="65" customWidth="1"/>
    <col min="13314" max="13316" width="10.75" style="65" customWidth="1"/>
    <col min="13317" max="13317" width="12.5" style="65" customWidth="1"/>
    <col min="13318" max="13568" width="9" style="65"/>
    <col min="13569" max="13569" width="37.5" style="65" customWidth="1"/>
    <col min="13570" max="13572" width="10.75" style="65" customWidth="1"/>
    <col min="13573" max="13573" width="12.5" style="65" customWidth="1"/>
    <col min="13574" max="13824" width="9" style="65"/>
    <col min="13825" max="13825" width="37.5" style="65" customWidth="1"/>
    <col min="13826" max="13828" width="10.75" style="65" customWidth="1"/>
    <col min="13829" max="13829" width="12.5" style="65" customWidth="1"/>
    <col min="13830" max="14080" width="9" style="65"/>
    <col min="14081" max="14081" width="37.5" style="65" customWidth="1"/>
    <col min="14082" max="14084" width="10.75" style="65" customWidth="1"/>
    <col min="14085" max="14085" width="12.5" style="65" customWidth="1"/>
    <col min="14086" max="14336" width="9" style="65"/>
    <col min="14337" max="14337" width="37.5" style="65" customWidth="1"/>
    <col min="14338" max="14340" width="10.75" style="65" customWidth="1"/>
    <col min="14341" max="14341" width="12.5" style="65" customWidth="1"/>
    <col min="14342" max="14592" width="9" style="65"/>
    <col min="14593" max="14593" width="37.5" style="65" customWidth="1"/>
    <col min="14594" max="14596" width="10.75" style="65" customWidth="1"/>
    <col min="14597" max="14597" width="12.5" style="65" customWidth="1"/>
    <col min="14598" max="14848" width="9" style="65"/>
    <col min="14849" max="14849" width="37.5" style="65" customWidth="1"/>
    <col min="14850" max="14852" width="10.75" style="65" customWidth="1"/>
    <col min="14853" max="14853" width="12.5" style="65" customWidth="1"/>
    <col min="14854" max="15104" width="9" style="65"/>
    <col min="15105" max="15105" width="37.5" style="65" customWidth="1"/>
    <col min="15106" max="15108" width="10.75" style="65" customWidth="1"/>
    <col min="15109" max="15109" width="12.5" style="65" customWidth="1"/>
    <col min="15110" max="15360" width="9" style="65"/>
    <col min="15361" max="15361" width="37.5" style="65" customWidth="1"/>
    <col min="15362" max="15364" width="10.75" style="65" customWidth="1"/>
    <col min="15365" max="15365" width="12.5" style="65" customWidth="1"/>
    <col min="15366" max="15616" width="9" style="65"/>
    <col min="15617" max="15617" width="37.5" style="65" customWidth="1"/>
    <col min="15618" max="15620" width="10.75" style="65" customWidth="1"/>
    <col min="15621" max="15621" width="12.5" style="65" customWidth="1"/>
    <col min="15622" max="15872" width="9" style="65"/>
    <col min="15873" max="15873" width="37.5" style="65" customWidth="1"/>
    <col min="15874" max="15876" width="10.75" style="65" customWidth="1"/>
    <col min="15877" max="15877" width="12.5" style="65" customWidth="1"/>
    <col min="15878" max="16128" width="9" style="65"/>
    <col min="16129" max="16129" width="37.5" style="65" customWidth="1"/>
    <col min="16130" max="16132" width="10.75" style="65" customWidth="1"/>
    <col min="16133" max="16133" width="12.5" style="65" customWidth="1"/>
    <col min="16134" max="16384" width="9" style="65"/>
  </cols>
  <sheetData>
    <row r="1" spans="1:5" ht="21" customHeight="1">
      <c r="A1" s="9" t="s">
        <v>226</v>
      </c>
    </row>
    <row r="2" spans="1:5" ht="34.5" customHeight="1">
      <c r="A2" s="169" t="s">
        <v>214</v>
      </c>
      <c r="B2" s="169"/>
      <c r="C2" s="169"/>
      <c r="D2" s="169"/>
      <c r="E2" s="169"/>
    </row>
    <row r="3" spans="1:5" ht="21" customHeight="1">
      <c r="A3" s="66" t="s">
        <v>165</v>
      </c>
      <c r="B3" s="66"/>
      <c r="C3" s="67"/>
      <c r="D3" s="66"/>
      <c r="E3" s="63" t="s">
        <v>100</v>
      </c>
    </row>
    <row r="4" spans="1:5" ht="40.5" customHeight="1">
      <c r="A4" s="130" t="s">
        <v>101</v>
      </c>
      <c r="B4" s="131" t="s">
        <v>102</v>
      </c>
      <c r="C4" s="130" t="s">
        <v>181</v>
      </c>
      <c r="D4" s="130" t="s">
        <v>85</v>
      </c>
      <c r="E4" s="132" t="s">
        <v>182</v>
      </c>
    </row>
    <row r="5" spans="1:5" ht="36" customHeight="1">
      <c r="A5" s="124" t="s">
        <v>166</v>
      </c>
      <c r="B5" s="129">
        <f>B6+B10</f>
        <v>918310</v>
      </c>
      <c r="C5" s="129">
        <f t="shared" ref="C5:D5" si="0">C6+C10</f>
        <v>985172</v>
      </c>
      <c r="D5" s="129">
        <f t="shared" si="0"/>
        <v>986224</v>
      </c>
      <c r="E5" s="57">
        <f>IF(C5=0,0,D5/C5)</f>
        <v>1.0010678338401822</v>
      </c>
    </row>
    <row r="6" spans="1:5" ht="36" customHeight="1">
      <c r="A6" s="125" t="s">
        <v>167</v>
      </c>
      <c r="B6" s="129">
        <f>SUM(B7:B9)</f>
        <v>900000</v>
      </c>
      <c r="C6" s="129">
        <f t="shared" ref="C6:D6" si="1">SUM(C7:C9)</f>
        <v>967178</v>
      </c>
      <c r="D6" s="129">
        <f t="shared" si="1"/>
        <v>966453</v>
      </c>
      <c r="E6" s="57">
        <f t="shared" ref="E6:E19" si="2">IF(C6=0,0,D6/C6)</f>
        <v>0.99925039651439551</v>
      </c>
    </row>
    <row r="7" spans="1:5" ht="36" customHeight="1">
      <c r="A7" s="126" t="s">
        <v>168</v>
      </c>
      <c r="B7" s="129">
        <v>26000</v>
      </c>
      <c r="C7" s="129">
        <v>28000</v>
      </c>
      <c r="D7" s="129">
        <v>28000</v>
      </c>
      <c r="E7" s="57">
        <f t="shared" si="2"/>
        <v>1</v>
      </c>
    </row>
    <row r="8" spans="1:5" ht="36" customHeight="1">
      <c r="A8" s="126" t="s">
        <v>169</v>
      </c>
      <c r="B8" s="129">
        <v>2000</v>
      </c>
      <c r="C8" s="129">
        <v>2183</v>
      </c>
      <c r="D8" s="129">
        <v>2232</v>
      </c>
      <c r="E8" s="57">
        <f t="shared" si="2"/>
        <v>1.0224461749885478</v>
      </c>
    </row>
    <row r="9" spans="1:5" ht="36" customHeight="1">
      <c r="A9" s="126" t="s">
        <v>170</v>
      </c>
      <c r="B9" s="129">
        <v>872000</v>
      </c>
      <c r="C9" s="129">
        <v>936995</v>
      </c>
      <c r="D9" s="129">
        <v>936221</v>
      </c>
      <c r="E9" s="57">
        <f t="shared" si="2"/>
        <v>0.99917395503711337</v>
      </c>
    </row>
    <row r="10" spans="1:5" ht="36" customHeight="1">
      <c r="A10" s="127" t="s">
        <v>171</v>
      </c>
      <c r="B10" s="129">
        <f>SUM(B11:B19)</f>
        <v>18310</v>
      </c>
      <c r="C10" s="129">
        <f>SUM(C11:C19)</f>
        <v>17994</v>
      </c>
      <c r="D10" s="129">
        <f>SUM(D11:D19)</f>
        <v>19771</v>
      </c>
      <c r="E10" s="57">
        <f t="shared" si="2"/>
        <v>1.098755140602423</v>
      </c>
    </row>
    <row r="11" spans="1:5" ht="36" customHeight="1">
      <c r="A11" s="126" t="s">
        <v>172</v>
      </c>
      <c r="B11" s="129">
        <v>105</v>
      </c>
      <c r="C11" s="129">
        <v>33</v>
      </c>
      <c r="D11" s="129">
        <v>76</v>
      </c>
      <c r="E11" s="57">
        <f t="shared" si="2"/>
        <v>2.3030303030303032</v>
      </c>
    </row>
    <row r="12" spans="1:5" ht="36" customHeight="1">
      <c r="A12" s="126" t="s">
        <v>173</v>
      </c>
      <c r="B12" s="129">
        <v>805</v>
      </c>
      <c r="C12" s="129">
        <v>759</v>
      </c>
      <c r="D12" s="129">
        <v>801</v>
      </c>
      <c r="E12" s="57">
        <f t="shared" si="2"/>
        <v>1.0553359683794465</v>
      </c>
    </row>
    <row r="13" spans="1:5" ht="36" customHeight="1">
      <c r="A13" s="126" t="s">
        <v>174</v>
      </c>
      <c r="B13" s="129">
        <v>4700</v>
      </c>
      <c r="C13" s="129">
        <v>4445</v>
      </c>
      <c r="D13" s="129">
        <v>4274</v>
      </c>
      <c r="E13" s="57">
        <f t="shared" si="2"/>
        <v>0.96152980877390326</v>
      </c>
    </row>
    <row r="14" spans="1:5" ht="36" customHeight="1">
      <c r="A14" s="126" t="s">
        <v>175</v>
      </c>
      <c r="B14" s="129">
        <v>1000</v>
      </c>
      <c r="C14" s="129">
        <v>1151</v>
      </c>
      <c r="D14" s="129">
        <v>1161</v>
      </c>
      <c r="E14" s="57">
        <f t="shared" si="2"/>
        <v>1.0086880973066898</v>
      </c>
    </row>
    <row r="15" spans="1:5" ht="36" customHeight="1">
      <c r="A15" s="126" t="s">
        <v>176</v>
      </c>
      <c r="B15" s="129">
        <v>200</v>
      </c>
      <c r="C15" s="129">
        <v>76</v>
      </c>
      <c r="D15" s="129">
        <v>83</v>
      </c>
      <c r="E15" s="57">
        <f t="shared" si="2"/>
        <v>1.0921052631578947</v>
      </c>
    </row>
    <row r="16" spans="1:5" ht="36" customHeight="1">
      <c r="A16" s="126" t="s">
        <v>177</v>
      </c>
      <c r="B16" s="129">
        <v>1500</v>
      </c>
      <c r="C16" s="129">
        <v>1630</v>
      </c>
      <c r="D16" s="129">
        <v>1580</v>
      </c>
      <c r="E16" s="57">
        <f t="shared" si="2"/>
        <v>0.96932515337423308</v>
      </c>
    </row>
    <row r="17" spans="1:5" ht="36" customHeight="1">
      <c r="A17" s="128" t="s">
        <v>178</v>
      </c>
      <c r="B17" s="129">
        <v>9000</v>
      </c>
      <c r="C17" s="129">
        <v>5821</v>
      </c>
      <c r="D17" s="129">
        <v>6712</v>
      </c>
      <c r="E17" s="57">
        <f t="shared" si="2"/>
        <v>1.1530664834220925</v>
      </c>
    </row>
    <row r="18" spans="1:5" ht="36" customHeight="1">
      <c r="A18" s="128" t="s">
        <v>179</v>
      </c>
      <c r="B18" s="129"/>
      <c r="C18" s="129"/>
      <c r="D18" s="129">
        <v>548</v>
      </c>
      <c r="E18" s="57">
        <f t="shared" si="2"/>
        <v>0</v>
      </c>
    </row>
    <row r="19" spans="1:5" ht="36" customHeight="1">
      <c r="A19" s="126" t="s">
        <v>180</v>
      </c>
      <c r="B19" s="129">
        <v>1000</v>
      </c>
      <c r="C19" s="129">
        <v>4079</v>
      </c>
      <c r="D19" s="129">
        <v>4536</v>
      </c>
      <c r="E19" s="57">
        <f t="shared" si="2"/>
        <v>1.1120372640353027</v>
      </c>
    </row>
    <row r="20" spans="1:5" ht="15" customHeight="1">
      <c r="A20" s="69"/>
      <c r="B20" s="69"/>
      <c r="C20" s="70"/>
      <c r="D20" s="69"/>
      <c r="E20" s="71"/>
    </row>
    <row r="21" spans="1:5" ht="15" customHeight="1">
      <c r="A21" s="69"/>
      <c r="B21" s="69"/>
      <c r="C21" s="70"/>
      <c r="D21" s="69"/>
      <c r="E21" s="71"/>
    </row>
    <row r="22" spans="1:5" ht="15" customHeight="1">
      <c r="A22" s="69"/>
      <c r="B22" s="69"/>
      <c r="C22" s="70"/>
      <c r="D22" s="69"/>
      <c r="E22" s="71"/>
    </row>
    <row r="23" spans="1:5" ht="15" customHeight="1">
      <c r="A23" s="69"/>
      <c r="B23" s="69"/>
      <c r="C23" s="70"/>
      <c r="D23" s="69"/>
      <c r="E23" s="71"/>
    </row>
    <row r="24" spans="1:5" ht="15" customHeight="1">
      <c r="A24" s="69"/>
      <c r="B24" s="69"/>
      <c r="C24" s="70"/>
      <c r="D24" s="69"/>
      <c r="E24" s="71"/>
    </row>
    <row r="25" spans="1:5" ht="15" customHeight="1">
      <c r="A25" s="69"/>
      <c r="B25" s="69"/>
      <c r="C25" s="70"/>
      <c r="D25" s="69"/>
      <c r="E25" s="71"/>
    </row>
    <row r="26" spans="1:5" ht="15" customHeight="1">
      <c r="A26" s="69"/>
      <c r="B26" s="69"/>
      <c r="C26" s="70"/>
      <c r="D26" s="69"/>
      <c r="E26" s="71"/>
    </row>
    <row r="27" spans="1:5" ht="15" customHeight="1">
      <c r="A27" s="69"/>
      <c r="B27" s="69"/>
      <c r="C27" s="70"/>
      <c r="D27" s="69"/>
      <c r="E27" s="71"/>
    </row>
    <row r="28" spans="1:5" ht="15" customHeight="1">
      <c r="A28" s="69"/>
      <c r="B28" s="69"/>
      <c r="C28" s="70"/>
      <c r="D28" s="69"/>
      <c r="E28" s="71"/>
    </row>
    <row r="29" spans="1:5" ht="15" customHeight="1">
      <c r="A29" s="69"/>
      <c r="B29" s="69"/>
      <c r="C29" s="70"/>
      <c r="D29" s="69"/>
      <c r="E29" s="71"/>
    </row>
    <row r="30" spans="1:5" ht="15" customHeight="1">
      <c r="A30" s="69"/>
      <c r="B30" s="69"/>
      <c r="C30" s="70"/>
      <c r="D30" s="69"/>
      <c r="E30" s="71"/>
    </row>
    <row r="31" spans="1:5" ht="15" customHeight="1">
      <c r="A31" s="69"/>
      <c r="B31" s="69"/>
      <c r="C31" s="70"/>
      <c r="D31" s="69"/>
      <c r="E31" s="71"/>
    </row>
    <row r="32" spans="1:5" ht="15" customHeight="1">
      <c r="A32" s="69"/>
      <c r="B32" s="69"/>
      <c r="C32" s="70"/>
      <c r="D32" s="69"/>
      <c r="E32" s="71"/>
    </row>
    <row r="33" spans="1:5" ht="15" customHeight="1">
      <c r="A33" s="69"/>
      <c r="B33" s="69"/>
      <c r="C33" s="70"/>
      <c r="D33" s="69"/>
      <c r="E33" s="71"/>
    </row>
    <row r="34" spans="1:5" ht="15" customHeight="1">
      <c r="A34" s="69"/>
      <c r="B34" s="69"/>
      <c r="C34" s="70"/>
      <c r="D34" s="69"/>
      <c r="E34" s="71"/>
    </row>
    <row r="35" spans="1:5" ht="15" customHeight="1">
      <c r="A35" s="69"/>
      <c r="B35" s="69"/>
      <c r="C35" s="70"/>
      <c r="D35" s="69"/>
      <c r="E35" s="71"/>
    </row>
    <row r="36" spans="1:5" ht="15" customHeight="1">
      <c r="A36" s="69"/>
      <c r="B36" s="69"/>
      <c r="C36" s="70"/>
      <c r="D36" s="69"/>
      <c r="E36" s="71"/>
    </row>
    <row r="37" spans="1:5" ht="15" customHeight="1">
      <c r="A37" s="69"/>
      <c r="B37" s="69"/>
      <c r="C37" s="70"/>
      <c r="D37" s="69"/>
      <c r="E37" s="71"/>
    </row>
    <row r="38" spans="1:5" ht="15" customHeight="1">
      <c r="A38" s="69"/>
      <c r="B38" s="69"/>
      <c r="C38" s="70"/>
      <c r="D38" s="69"/>
      <c r="E38" s="71"/>
    </row>
    <row r="39" spans="1:5" ht="15" customHeight="1">
      <c r="A39" s="69"/>
      <c r="B39" s="69"/>
      <c r="C39" s="70"/>
      <c r="D39" s="69"/>
      <c r="E39" s="71"/>
    </row>
    <row r="40" spans="1:5" ht="15" customHeight="1">
      <c r="A40" s="69"/>
      <c r="B40" s="69"/>
      <c r="C40" s="70"/>
      <c r="D40" s="69"/>
      <c r="E40" s="71"/>
    </row>
    <row r="41" spans="1:5" ht="15" customHeight="1">
      <c r="A41" s="69"/>
      <c r="B41" s="69"/>
      <c r="C41" s="70"/>
      <c r="D41" s="69"/>
      <c r="E41" s="71"/>
    </row>
    <row r="42" spans="1:5" ht="15" customHeight="1">
      <c r="A42" s="69"/>
      <c r="B42" s="69"/>
      <c r="C42" s="70"/>
      <c r="D42" s="69"/>
      <c r="E42" s="71"/>
    </row>
    <row r="43" spans="1:5" ht="15" customHeight="1">
      <c r="A43" s="69"/>
      <c r="B43" s="69"/>
      <c r="C43" s="70"/>
      <c r="D43" s="69"/>
      <c r="E43" s="71"/>
    </row>
    <row r="44" spans="1:5" ht="15" customHeight="1">
      <c r="A44" s="69"/>
      <c r="B44" s="69"/>
      <c r="C44" s="70"/>
      <c r="D44" s="69"/>
      <c r="E44" s="71"/>
    </row>
    <row r="45" spans="1:5" ht="15" customHeight="1">
      <c r="A45" s="69"/>
      <c r="B45" s="69"/>
      <c r="C45" s="70"/>
      <c r="D45" s="69"/>
      <c r="E45" s="71"/>
    </row>
    <row r="46" spans="1:5" ht="15" customHeight="1">
      <c r="A46" s="69"/>
      <c r="B46" s="69"/>
      <c r="C46" s="70"/>
      <c r="D46" s="69"/>
      <c r="E46" s="71"/>
    </row>
    <row r="47" spans="1:5" ht="15" customHeight="1">
      <c r="A47" s="69"/>
      <c r="B47" s="69"/>
      <c r="C47" s="70"/>
      <c r="D47" s="69"/>
      <c r="E47" s="71"/>
    </row>
    <row r="48" spans="1:5" ht="15" customHeight="1">
      <c r="A48" s="69"/>
      <c r="B48" s="69"/>
      <c r="C48" s="70"/>
      <c r="D48" s="69"/>
      <c r="E48" s="71"/>
    </row>
    <row r="49" spans="1:5" ht="15" customHeight="1">
      <c r="A49" s="69"/>
      <c r="B49" s="69"/>
      <c r="C49" s="70"/>
      <c r="D49" s="69"/>
      <c r="E49" s="71"/>
    </row>
    <row r="50" spans="1:5" ht="15" customHeight="1">
      <c r="A50" s="69"/>
      <c r="B50" s="69"/>
      <c r="C50" s="70"/>
      <c r="D50" s="69"/>
      <c r="E50" s="71"/>
    </row>
    <row r="51" spans="1:5" ht="15" customHeight="1">
      <c r="A51" s="69"/>
      <c r="B51" s="69"/>
      <c r="C51" s="70"/>
      <c r="D51" s="69"/>
      <c r="E51" s="71"/>
    </row>
    <row r="52" spans="1:5" ht="15" customHeight="1">
      <c r="A52" s="69"/>
      <c r="B52" s="69"/>
      <c r="C52" s="70"/>
      <c r="D52" s="69"/>
      <c r="E52" s="71"/>
    </row>
    <row r="53" spans="1:5" ht="15" customHeight="1">
      <c r="A53" s="69"/>
      <c r="B53" s="69"/>
      <c r="C53" s="70"/>
      <c r="D53" s="69"/>
      <c r="E53" s="71"/>
    </row>
    <row r="54" spans="1:5" ht="15" customHeight="1">
      <c r="A54" s="69"/>
      <c r="B54" s="69"/>
      <c r="C54" s="70"/>
      <c r="D54" s="69"/>
      <c r="E54" s="71"/>
    </row>
    <row r="55" spans="1:5" ht="15" customHeight="1">
      <c r="A55" s="69"/>
      <c r="B55" s="69"/>
      <c r="C55" s="70"/>
      <c r="D55" s="69"/>
      <c r="E55" s="71"/>
    </row>
    <row r="56" spans="1:5" ht="15" customHeight="1">
      <c r="A56" s="69"/>
      <c r="B56" s="69"/>
      <c r="C56" s="70"/>
      <c r="D56" s="69"/>
      <c r="E56" s="71"/>
    </row>
    <row r="57" spans="1:5" ht="15" customHeight="1">
      <c r="A57" s="69"/>
      <c r="B57" s="69"/>
      <c r="C57" s="70"/>
      <c r="D57" s="69"/>
      <c r="E57" s="71"/>
    </row>
    <row r="58" spans="1:5" ht="15" customHeight="1">
      <c r="A58" s="69"/>
      <c r="B58" s="69"/>
      <c r="C58" s="70"/>
      <c r="D58" s="69"/>
      <c r="E58" s="71"/>
    </row>
    <row r="59" spans="1:5" ht="15" customHeight="1">
      <c r="A59" s="69"/>
      <c r="B59" s="69"/>
      <c r="C59" s="70"/>
      <c r="D59" s="69"/>
      <c r="E59" s="71"/>
    </row>
    <row r="60" spans="1:5" ht="15" customHeight="1">
      <c r="A60" s="69"/>
      <c r="B60" s="69"/>
      <c r="C60" s="70"/>
      <c r="D60" s="69"/>
      <c r="E60" s="71"/>
    </row>
    <row r="61" spans="1:5" ht="15" customHeight="1">
      <c r="A61" s="69"/>
      <c r="B61" s="69"/>
      <c r="C61" s="70"/>
      <c r="D61" s="69"/>
      <c r="E61" s="71"/>
    </row>
    <row r="62" spans="1:5" ht="15" customHeight="1">
      <c r="A62" s="69"/>
      <c r="B62" s="69"/>
      <c r="C62" s="70"/>
      <c r="D62" s="69"/>
      <c r="E62" s="71"/>
    </row>
    <row r="63" spans="1:5" ht="15" customHeight="1">
      <c r="A63" s="69"/>
      <c r="B63" s="69"/>
      <c r="C63" s="70"/>
      <c r="D63" s="69"/>
      <c r="E63" s="71"/>
    </row>
    <row r="64" spans="1:5" ht="15" customHeight="1">
      <c r="A64" s="69"/>
      <c r="B64" s="69"/>
      <c r="C64" s="70"/>
      <c r="D64" s="69"/>
      <c r="E64" s="71"/>
    </row>
    <row r="65" spans="1:5" ht="15" customHeight="1">
      <c r="A65" s="69"/>
      <c r="B65" s="69"/>
      <c r="C65" s="70"/>
      <c r="D65" s="69"/>
      <c r="E65" s="71"/>
    </row>
    <row r="66" spans="1:5" ht="15" customHeight="1">
      <c r="A66" s="69"/>
      <c r="B66" s="69"/>
      <c r="C66" s="70"/>
      <c r="D66" s="69"/>
      <c r="E66" s="71"/>
    </row>
    <row r="67" spans="1:5" ht="15" customHeight="1">
      <c r="A67" s="69"/>
      <c r="B67" s="69"/>
      <c r="C67" s="70"/>
      <c r="D67" s="69"/>
      <c r="E67" s="71"/>
    </row>
    <row r="68" spans="1:5" ht="15" customHeight="1">
      <c r="A68" s="69"/>
      <c r="B68" s="69"/>
      <c r="C68" s="70"/>
      <c r="D68" s="69"/>
      <c r="E68" s="71"/>
    </row>
    <row r="69" spans="1:5" ht="15" customHeight="1">
      <c r="A69" s="69"/>
      <c r="B69" s="69"/>
      <c r="C69" s="70"/>
      <c r="D69" s="69"/>
      <c r="E69" s="71"/>
    </row>
    <row r="70" spans="1:5" ht="15" customHeight="1">
      <c r="A70" s="69"/>
      <c r="B70" s="69"/>
      <c r="C70" s="70"/>
      <c r="D70" s="69"/>
      <c r="E70" s="71"/>
    </row>
    <row r="71" spans="1:5" ht="15" customHeight="1">
      <c r="A71" s="69"/>
      <c r="B71" s="69"/>
      <c r="C71" s="70"/>
      <c r="D71" s="69"/>
      <c r="E71" s="71"/>
    </row>
    <row r="72" spans="1:5" ht="15" customHeight="1">
      <c r="A72" s="69"/>
      <c r="B72" s="69"/>
      <c r="C72" s="70"/>
      <c r="D72" s="69"/>
      <c r="E72" s="71"/>
    </row>
    <row r="73" spans="1:5" ht="15" customHeight="1">
      <c r="A73" s="69"/>
      <c r="B73" s="69"/>
      <c r="C73" s="70"/>
      <c r="D73" s="69"/>
      <c r="E73" s="71"/>
    </row>
    <row r="74" spans="1:5" ht="15" customHeight="1">
      <c r="A74" s="69"/>
      <c r="B74" s="69"/>
      <c r="C74" s="70"/>
      <c r="D74" s="69"/>
      <c r="E74" s="71"/>
    </row>
    <row r="75" spans="1:5" ht="15" customHeight="1">
      <c r="A75" s="69"/>
      <c r="B75" s="69"/>
      <c r="C75" s="70"/>
      <c r="D75" s="69"/>
      <c r="E75" s="71"/>
    </row>
    <row r="76" spans="1:5" ht="15" customHeight="1">
      <c r="A76" s="69"/>
      <c r="B76" s="69"/>
      <c r="C76" s="70"/>
      <c r="D76" s="69"/>
      <c r="E76" s="71"/>
    </row>
    <row r="77" spans="1:5" ht="15" customHeight="1">
      <c r="A77" s="69"/>
      <c r="B77" s="69"/>
      <c r="C77" s="70"/>
      <c r="D77" s="69"/>
      <c r="E77" s="71"/>
    </row>
    <row r="78" spans="1:5" ht="15" customHeight="1">
      <c r="A78" s="69"/>
      <c r="B78" s="69"/>
      <c r="C78" s="70"/>
      <c r="D78" s="69"/>
      <c r="E78" s="71"/>
    </row>
    <row r="79" spans="1:5" ht="15" customHeight="1">
      <c r="A79" s="69"/>
      <c r="B79" s="69"/>
      <c r="C79" s="70"/>
      <c r="D79" s="69"/>
      <c r="E79" s="71"/>
    </row>
    <row r="80" spans="1:5" ht="15" customHeight="1">
      <c r="A80" s="69"/>
      <c r="B80" s="69"/>
      <c r="C80" s="70"/>
      <c r="D80" s="69"/>
      <c r="E80" s="71"/>
    </row>
    <row r="81" spans="1:5" ht="15" customHeight="1">
      <c r="A81" s="69"/>
      <c r="B81" s="69"/>
      <c r="C81" s="70"/>
      <c r="D81" s="69"/>
      <c r="E81" s="71"/>
    </row>
    <row r="82" spans="1:5" ht="15" customHeight="1">
      <c r="A82" s="69"/>
      <c r="B82" s="69"/>
      <c r="C82" s="70"/>
      <c r="D82" s="69"/>
      <c r="E82" s="71"/>
    </row>
    <row r="83" spans="1:5" ht="15" customHeight="1">
      <c r="A83" s="69"/>
      <c r="B83" s="69"/>
      <c r="C83" s="70"/>
      <c r="D83" s="69"/>
      <c r="E83" s="71"/>
    </row>
    <row r="84" spans="1:5" ht="15" customHeight="1">
      <c r="A84" s="69"/>
      <c r="B84" s="69"/>
      <c r="C84" s="70"/>
      <c r="D84" s="69"/>
      <c r="E84" s="71"/>
    </row>
    <row r="85" spans="1:5" ht="15" customHeight="1">
      <c r="A85" s="69"/>
      <c r="B85" s="69"/>
      <c r="C85" s="70"/>
      <c r="D85" s="69"/>
      <c r="E85" s="71"/>
    </row>
    <row r="86" spans="1:5" ht="15" customHeight="1">
      <c r="A86" s="69"/>
      <c r="B86" s="69"/>
      <c r="C86" s="70"/>
      <c r="D86" s="69"/>
      <c r="E86" s="71"/>
    </row>
    <row r="87" spans="1:5" ht="15" customHeight="1">
      <c r="A87" s="69"/>
      <c r="B87" s="69"/>
      <c r="C87" s="70"/>
      <c r="D87" s="69"/>
      <c r="E87" s="71"/>
    </row>
    <row r="88" spans="1:5" ht="15" customHeight="1">
      <c r="A88" s="69"/>
      <c r="B88" s="69"/>
      <c r="C88" s="70"/>
      <c r="D88" s="69"/>
      <c r="E88" s="71"/>
    </row>
    <row r="89" spans="1:5" ht="15" customHeight="1">
      <c r="A89" s="69"/>
      <c r="B89" s="69"/>
      <c r="C89" s="70"/>
      <c r="D89" s="69"/>
      <c r="E89" s="71"/>
    </row>
    <row r="90" spans="1:5" ht="15" customHeight="1">
      <c r="A90" s="69"/>
      <c r="B90" s="69"/>
      <c r="C90" s="70"/>
      <c r="D90" s="69"/>
      <c r="E90" s="71"/>
    </row>
    <row r="91" spans="1:5" ht="15" customHeight="1">
      <c r="A91" s="69"/>
      <c r="B91" s="69"/>
      <c r="C91" s="70"/>
      <c r="D91" s="69"/>
      <c r="E91" s="71"/>
    </row>
    <row r="92" spans="1:5" ht="15" customHeight="1">
      <c r="A92" s="69"/>
      <c r="B92" s="69"/>
      <c r="C92" s="70"/>
      <c r="D92" s="69"/>
      <c r="E92" s="71"/>
    </row>
    <row r="93" spans="1:5" ht="15" customHeight="1">
      <c r="A93" s="69"/>
      <c r="B93" s="69"/>
      <c r="C93" s="70"/>
      <c r="D93" s="69"/>
      <c r="E93" s="71"/>
    </row>
    <row r="94" spans="1:5" ht="15" customHeight="1">
      <c r="A94" s="69"/>
      <c r="B94" s="69"/>
      <c r="C94" s="70"/>
      <c r="D94" s="69"/>
      <c r="E94" s="71"/>
    </row>
    <row r="95" spans="1:5" ht="15" customHeight="1">
      <c r="A95" s="69"/>
      <c r="B95" s="69"/>
      <c r="C95" s="70"/>
      <c r="D95" s="69"/>
      <c r="E95" s="71"/>
    </row>
    <row r="96" spans="1:5" ht="15" customHeight="1">
      <c r="A96" s="69"/>
      <c r="B96" s="69"/>
      <c r="C96" s="70"/>
      <c r="D96" s="69"/>
      <c r="E96" s="71"/>
    </row>
    <row r="97" spans="1:5" ht="15" customHeight="1">
      <c r="A97" s="69"/>
      <c r="B97" s="69"/>
      <c r="C97" s="70"/>
      <c r="D97" s="69"/>
      <c r="E97" s="71"/>
    </row>
    <row r="98" spans="1:5" ht="15" customHeight="1">
      <c r="A98" s="69"/>
      <c r="B98" s="69"/>
      <c r="C98" s="70"/>
      <c r="D98" s="69"/>
      <c r="E98" s="71"/>
    </row>
    <row r="99" spans="1:5" ht="15" customHeight="1">
      <c r="A99" s="69"/>
      <c r="B99" s="69"/>
      <c r="C99" s="70"/>
      <c r="D99" s="69"/>
      <c r="E99" s="71"/>
    </row>
    <row r="100" spans="1:5" ht="15" customHeight="1">
      <c r="A100" s="69"/>
      <c r="B100" s="69"/>
      <c r="C100" s="70"/>
      <c r="D100" s="69"/>
      <c r="E100" s="71"/>
    </row>
    <row r="101" spans="1:5" ht="15" customHeight="1">
      <c r="A101" s="69"/>
      <c r="B101" s="69"/>
      <c r="C101" s="70"/>
      <c r="D101" s="69"/>
      <c r="E101" s="71"/>
    </row>
    <row r="102" spans="1:5" ht="15" customHeight="1">
      <c r="A102" s="69"/>
      <c r="B102" s="69"/>
      <c r="C102" s="70"/>
      <c r="D102" s="69"/>
      <c r="E102" s="71"/>
    </row>
    <row r="103" spans="1:5" ht="15" customHeight="1">
      <c r="A103" s="69"/>
      <c r="B103" s="69"/>
      <c r="C103" s="70"/>
      <c r="D103" s="69"/>
      <c r="E103" s="71"/>
    </row>
    <row r="104" spans="1:5" ht="15" customHeight="1">
      <c r="A104" s="69"/>
      <c r="B104" s="69"/>
      <c r="C104" s="70"/>
      <c r="D104" s="69"/>
      <c r="E104" s="71"/>
    </row>
    <row r="105" spans="1:5" ht="15" customHeight="1">
      <c r="A105" s="69"/>
      <c r="B105" s="69"/>
      <c r="C105" s="70"/>
      <c r="D105" s="69"/>
      <c r="E105" s="71"/>
    </row>
    <row r="106" spans="1:5" ht="15" customHeight="1">
      <c r="A106" s="69"/>
      <c r="B106" s="69"/>
      <c r="C106" s="70"/>
      <c r="D106" s="69"/>
      <c r="E106" s="71"/>
    </row>
    <row r="107" spans="1:5" ht="15" customHeight="1">
      <c r="A107" s="69"/>
      <c r="B107" s="69"/>
      <c r="C107" s="70"/>
      <c r="D107" s="69"/>
      <c r="E107" s="71"/>
    </row>
    <row r="108" spans="1:5" ht="15" customHeight="1">
      <c r="A108" s="69"/>
      <c r="B108" s="69"/>
      <c r="C108" s="70"/>
      <c r="D108" s="69"/>
      <c r="E108" s="71"/>
    </row>
    <row r="109" spans="1:5" ht="15" customHeight="1">
      <c r="A109" s="69"/>
      <c r="B109" s="69"/>
      <c r="C109" s="70"/>
      <c r="D109" s="69"/>
      <c r="E109" s="71"/>
    </row>
    <row r="110" spans="1:5" ht="15" customHeight="1">
      <c r="A110" s="69"/>
      <c r="B110" s="69"/>
      <c r="C110" s="70"/>
      <c r="D110" s="69"/>
      <c r="E110" s="71"/>
    </row>
    <row r="111" spans="1:5" ht="15" customHeight="1">
      <c r="A111" s="69"/>
      <c r="B111" s="69"/>
      <c r="C111" s="70"/>
      <c r="D111" s="69"/>
      <c r="E111" s="71"/>
    </row>
    <row r="112" spans="1:5" ht="15" customHeight="1">
      <c r="A112" s="69"/>
      <c r="B112" s="69"/>
      <c r="C112" s="70"/>
      <c r="D112" s="69"/>
      <c r="E112" s="71"/>
    </row>
    <row r="113" spans="1:5" ht="15" customHeight="1">
      <c r="A113" s="69"/>
      <c r="B113" s="69"/>
      <c r="C113" s="70"/>
      <c r="D113" s="69"/>
      <c r="E113" s="71"/>
    </row>
    <row r="114" spans="1:5" ht="15" customHeight="1">
      <c r="A114" s="69"/>
      <c r="B114" s="69"/>
      <c r="C114" s="70"/>
      <c r="D114" s="69"/>
      <c r="E114" s="71"/>
    </row>
    <row r="115" spans="1:5" ht="15" customHeight="1">
      <c r="A115" s="69"/>
      <c r="B115" s="69"/>
      <c r="C115" s="70"/>
      <c r="D115" s="69"/>
      <c r="E115" s="71"/>
    </row>
    <row r="116" spans="1:5" ht="15" customHeight="1">
      <c r="A116" s="69"/>
      <c r="B116" s="69"/>
      <c r="C116" s="70"/>
      <c r="D116" s="69"/>
      <c r="E116" s="71"/>
    </row>
    <row r="117" spans="1:5" ht="15" customHeight="1">
      <c r="A117" s="69"/>
      <c r="B117" s="69"/>
      <c r="C117" s="70"/>
      <c r="D117" s="69"/>
      <c r="E117" s="71"/>
    </row>
    <row r="118" spans="1:5" ht="15" customHeight="1">
      <c r="A118" s="69"/>
      <c r="B118" s="69"/>
      <c r="C118" s="70"/>
      <c r="D118" s="69"/>
      <c r="E118" s="71"/>
    </row>
    <row r="119" spans="1:5" ht="15" customHeight="1">
      <c r="A119" s="69"/>
      <c r="B119" s="69"/>
      <c r="C119" s="70"/>
      <c r="D119" s="69"/>
      <c r="E119" s="71"/>
    </row>
    <row r="120" spans="1:5" ht="15" customHeight="1">
      <c r="A120" s="69"/>
      <c r="B120" s="69"/>
      <c r="C120" s="70"/>
      <c r="D120" s="69"/>
      <c r="E120" s="71"/>
    </row>
    <row r="121" spans="1:5" ht="15" customHeight="1">
      <c r="A121" s="69"/>
      <c r="B121" s="69"/>
      <c r="C121" s="70"/>
      <c r="D121" s="69"/>
      <c r="E121" s="71"/>
    </row>
    <row r="122" spans="1:5" ht="15" customHeight="1">
      <c r="A122" s="69"/>
      <c r="B122" s="69"/>
      <c r="C122" s="70"/>
      <c r="D122" s="69"/>
      <c r="E122" s="71"/>
    </row>
    <row r="123" spans="1:5" ht="15" customHeight="1">
      <c r="A123" s="69"/>
      <c r="B123" s="69"/>
      <c r="C123" s="70"/>
      <c r="D123" s="69"/>
      <c r="E123" s="71"/>
    </row>
    <row r="124" spans="1:5" ht="15" customHeight="1">
      <c r="A124" s="69"/>
      <c r="B124" s="69"/>
      <c r="C124" s="70"/>
      <c r="D124" s="69"/>
      <c r="E124" s="71"/>
    </row>
    <row r="125" spans="1:5" ht="15" customHeight="1">
      <c r="A125" s="69"/>
      <c r="B125" s="69"/>
      <c r="C125" s="70"/>
      <c r="D125" s="69"/>
      <c r="E125" s="71"/>
    </row>
    <row r="126" spans="1:5" ht="15" customHeight="1">
      <c r="A126" s="69"/>
      <c r="B126" s="69"/>
      <c r="C126" s="70"/>
      <c r="D126" s="69"/>
      <c r="E126" s="71"/>
    </row>
    <row r="127" spans="1:5" ht="15" customHeight="1">
      <c r="A127" s="69"/>
      <c r="B127" s="69"/>
      <c r="C127" s="70"/>
      <c r="D127" s="69"/>
      <c r="E127" s="71"/>
    </row>
    <row r="128" spans="1:5" ht="15" customHeight="1">
      <c r="A128" s="69"/>
      <c r="B128" s="69"/>
      <c r="C128" s="70"/>
      <c r="D128" s="69"/>
      <c r="E128" s="71"/>
    </row>
    <row r="129" spans="1:5" ht="15" customHeight="1">
      <c r="A129" s="69"/>
      <c r="B129" s="69"/>
      <c r="C129" s="70"/>
      <c r="D129" s="69"/>
      <c r="E129" s="71"/>
    </row>
    <row r="130" spans="1:5" ht="15" customHeight="1">
      <c r="A130" s="69"/>
      <c r="B130" s="69"/>
      <c r="C130" s="70"/>
      <c r="D130" s="69"/>
      <c r="E130" s="71"/>
    </row>
    <row r="131" spans="1:5" ht="15" customHeight="1">
      <c r="A131" s="69"/>
      <c r="B131" s="69"/>
      <c r="C131" s="70"/>
      <c r="D131" s="69"/>
      <c r="E131" s="71"/>
    </row>
    <row r="132" spans="1:5" ht="15" customHeight="1">
      <c r="A132" s="69"/>
      <c r="B132" s="69"/>
      <c r="C132" s="70"/>
      <c r="D132" s="69"/>
      <c r="E132" s="71"/>
    </row>
    <row r="133" spans="1:5" ht="15" customHeight="1">
      <c r="A133" s="69"/>
      <c r="B133" s="69"/>
      <c r="C133" s="70"/>
      <c r="D133" s="69"/>
      <c r="E133" s="71"/>
    </row>
    <row r="134" spans="1:5" ht="15" customHeight="1">
      <c r="A134" s="69"/>
      <c r="B134" s="69"/>
      <c r="C134" s="70"/>
      <c r="D134" s="69"/>
      <c r="E134" s="71"/>
    </row>
    <row r="135" spans="1:5" ht="15" customHeight="1">
      <c r="A135" s="69"/>
      <c r="B135" s="69"/>
      <c r="C135" s="70"/>
      <c r="D135" s="69"/>
      <c r="E135" s="71"/>
    </row>
    <row r="136" spans="1:5" ht="15" customHeight="1">
      <c r="A136" s="69"/>
      <c r="B136" s="69"/>
      <c r="C136" s="70"/>
      <c r="D136" s="69"/>
      <c r="E136" s="71"/>
    </row>
    <row r="137" spans="1:5" ht="15" customHeight="1">
      <c r="A137" s="69"/>
      <c r="B137" s="69"/>
      <c r="C137" s="70"/>
      <c r="D137" s="69"/>
      <c r="E137" s="71"/>
    </row>
    <row r="138" spans="1:5" ht="15" customHeight="1">
      <c r="A138" s="69"/>
      <c r="B138" s="69"/>
      <c r="C138" s="70"/>
      <c r="D138" s="69"/>
      <c r="E138" s="71"/>
    </row>
    <row r="139" spans="1:5" ht="15" customHeight="1">
      <c r="A139" s="69"/>
      <c r="B139" s="69"/>
      <c r="C139" s="70"/>
      <c r="D139" s="69"/>
      <c r="E139" s="71"/>
    </row>
    <row r="140" spans="1:5" ht="15" customHeight="1">
      <c r="A140" s="69"/>
      <c r="B140" s="69"/>
      <c r="C140" s="70"/>
      <c r="D140" s="69"/>
      <c r="E140" s="71"/>
    </row>
    <row r="141" spans="1:5" ht="15" customHeight="1">
      <c r="A141" s="69"/>
      <c r="B141" s="69"/>
      <c r="C141" s="70"/>
      <c r="D141" s="69"/>
      <c r="E141" s="71"/>
    </row>
    <row r="142" spans="1:5" ht="15" customHeight="1">
      <c r="A142" s="69"/>
      <c r="B142" s="69"/>
      <c r="C142" s="70"/>
      <c r="D142" s="69"/>
      <c r="E142" s="71"/>
    </row>
    <row r="143" spans="1:5" ht="15" customHeight="1">
      <c r="A143" s="69"/>
      <c r="B143" s="69"/>
      <c r="C143" s="70"/>
      <c r="D143" s="69"/>
      <c r="E143" s="71"/>
    </row>
    <row r="144" spans="1:5" ht="15" customHeight="1">
      <c r="A144" s="69"/>
      <c r="B144" s="69"/>
      <c r="C144" s="70"/>
      <c r="D144" s="69"/>
      <c r="E144" s="71"/>
    </row>
    <row r="145" spans="1:5" ht="15" customHeight="1">
      <c r="A145" s="69"/>
      <c r="B145" s="69"/>
      <c r="C145" s="70"/>
      <c r="D145" s="69"/>
      <c r="E145" s="71"/>
    </row>
    <row r="146" spans="1:5" ht="15" customHeight="1">
      <c r="A146" s="69"/>
      <c r="B146" s="69"/>
      <c r="C146" s="70"/>
      <c r="D146" s="69"/>
      <c r="E146" s="71"/>
    </row>
    <row r="147" spans="1:5" ht="15" customHeight="1">
      <c r="A147" s="69"/>
      <c r="B147" s="69"/>
      <c r="C147" s="70"/>
      <c r="D147" s="69"/>
      <c r="E147" s="71"/>
    </row>
    <row r="148" spans="1:5" ht="15" customHeight="1">
      <c r="A148" s="69"/>
      <c r="B148" s="69"/>
      <c r="C148" s="70"/>
      <c r="D148" s="69"/>
      <c r="E148" s="71"/>
    </row>
    <row r="149" spans="1:5" ht="15" customHeight="1">
      <c r="A149" s="69"/>
      <c r="B149" s="69"/>
      <c r="C149" s="70"/>
      <c r="D149" s="69"/>
      <c r="E149" s="71"/>
    </row>
    <row r="150" spans="1:5" ht="15" customHeight="1">
      <c r="A150" s="69"/>
      <c r="B150" s="69"/>
      <c r="C150" s="70"/>
      <c r="D150" s="69"/>
      <c r="E150" s="71"/>
    </row>
    <row r="151" spans="1:5" ht="15" customHeight="1">
      <c r="A151" s="69"/>
      <c r="B151" s="69"/>
      <c r="C151" s="70"/>
      <c r="D151" s="69"/>
      <c r="E151" s="71"/>
    </row>
    <row r="152" spans="1:5" ht="15" customHeight="1">
      <c r="A152" s="69"/>
      <c r="B152" s="69"/>
      <c r="C152" s="70"/>
      <c r="D152" s="69"/>
      <c r="E152" s="71"/>
    </row>
    <row r="153" spans="1:5" ht="15" customHeight="1">
      <c r="A153" s="69"/>
      <c r="B153" s="69"/>
      <c r="C153" s="70"/>
      <c r="D153" s="69"/>
      <c r="E153" s="71"/>
    </row>
    <row r="154" spans="1:5" ht="15" customHeight="1">
      <c r="A154" s="69"/>
      <c r="B154" s="69"/>
      <c r="C154" s="70"/>
      <c r="D154" s="69"/>
      <c r="E154" s="71"/>
    </row>
    <row r="155" spans="1:5" ht="15" customHeight="1">
      <c r="A155" s="69"/>
      <c r="B155" s="69"/>
      <c r="C155" s="70"/>
      <c r="D155" s="69"/>
      <c r="E155" s="71"/>
    </row>
    <row r="156" spans="1:5" ht="15" customHeight="1">
      <c r="A156" s="69"/>
      <c r="B156" s="69"/>
      <c r="C156" s="70"/>
      <c r="D156" s="69"/>
      <c r="E156" s="71"/>
    </row>
    <row r="157" spans="1:5" ht="15" customHeight="1">
      <c r="A157" s="69"/>
      <c r="B157" s="69"/>
      <c r="C157" s="70"/>
      <c r="D157" s="69"/>
      <c r="E157" s="71"/>
    </row>
    <row r="158" spans="1:5" ht="15" customHeight="1">
      <c r="A158" s="69"/>
      <c r="B158" s="69"/>
      <c r="C158" s="70"/>
      <c r="D158" s="69"/>
      <c r="E158" s="71"/>
    </row>
    <row r="159" spans="1:5" ht="15" customHeight="1">
      <c r="A159" s="69"/>
      <c r="B159" s="69"/>
      <c r="C159" s="70"/>
      <c r="D159" s="69"/>
      <c r="E159" s="71"/>
    </row>
    <row r="160" spans="1:5" ht="15" customHeight="1">
      <c r="A160" s="69"/>
      <c r="B160" s="69"/>
      <c r="C160" s="70"/>
      <c r="D160" s="69"/>
      <c r="E160" s="71"/>
    </row>
    <row r="161" spans="1:5" ht="15" customHeight="1">
      <c r="A161" s="69"/>
      <c r="B161" s="69"/>
      <c r="C161" s="70"/>
      <c r="D161" s="69"/>
      <c r="E161" s="71"/>
    </row>
    <row r="162" spans="1:5" ht="15" customHeight="1">
      <c r="A162" s="69"/>
      <c r="B162" s="69"/>
      <c r="C162" s="70"/>
      <c r="D162" s="69"/>
      <c r="E162" s="71"/>
    </row>
    <row r="163" spans="1:5" ht="15" customHeight="1">
      <c r="A163" s="69"/>
      <c r="B163" s="69"/>
      <c r="C163" s="70"/>
      <c r="D163" s="69"/>
      <c r="E163" s="71"/>
    </row>
    <row r="164" spans="1:5" ht="15" customHeight="1">
      <c r="A164" s="69"/>
      <c r="B164" s="69"/>
      <c r="C164" s="70"/>
      <c r="D164" s="69"/>
      <c r="E164" s="71"/>
    </row>
    <row r="165" spans="1:5" ht="15" customHeight="1">
      <c r="A165" s="69"/>
      <c r="B165" s="69"/>
      <c r="C165" s="70"/>
      <c r="D165" s="69"/>
      <c r="E165" s="71"/>
    </row>
    <row r="166" spans="1:5" ht="15" customHeight="1">
      <c r="A166" s="69"/>
      <c r="B166" s="69"/>
      <c r="C166" s="70"/>
      <c r="D166" s="69"/>
      <c r="E166" s="71"/>
    </row>
    <row r="167" spans="1:5" ht="15" customHeight="1">
      <c r="A167" s="69"/>
      <c r="B167" s="69"/>
      <c r="C167" s="70"/>
      <c r="D167" s="69"/>
      <c r="E167" s="71"/>
    </row>
    <row r="168" spans="1:5" ht="15" customHeight="1">
      <c r="A168" s="69"/>
      <c r="B168" s="69"/>
      <c r="C168" s="70"/>
      <c r="D168" s="69"/>
      <c r="E168" s="71"/>
    </row>
    <row r="169" spans="1:5" ht="15" customHeight="1">
      <c r="A169" s="69"/>
      <c r="B169" s="69"/>
      <c r="C169" s="70"/>
      <c r="D169" s="69"/>
      <c r="E169" s="71"/>
    </row>
    <row r="170" spans="1:5" ht="15" customHeight="1">
      <c r="A170" s="69"/>
      <c r="B170" s="69"/>
      <c r="C170" s="70"/>
      <c r="D170" s="69"/>
      <c r="E170" s="71"/>
    </row>
    <row r="171" spans="1:5" ht="15" customHeight="1">
      <c r="A171" s="69"/>
      <c r="B171" s="69"/>
      <c r="C171" s="70"/>
      <c r="D171" s="69"/>
      <c r="E171" s="71"/>
    </row>
    <row r="172" spans="1:5" ht="15" customHeight="1">
      <c r="A172" s="69"/>
      <c r="B172" s="69"/>
      <c r="C172" s="70"/>
      <c r="D172" s="69"/>
      <c r="E172" s="71"/>
    </row>
    <row r="173" spans="1:5" ht="15" customHeight="1">
      <c r="A173" s="69"/>
      <c r="B173" s="69"/>
      <c r="C173" s="70"/>
      <c r="D173" s="69"/>
      <c r="E173" s="71"/>
    </row>
    <row r="174" spans="1:5" ht="15" customHeight="1">
      <c r="A174" s="69"/>
      <c r="B174" s="69"/>
      <c r="C174" s="70"/>
      <c r="D174" s="69"/>
      <c r="E174" s="71"/>
    </row>
    <row r="175" spans="1:5" ht="15" customHeight="1">
      <c r="A175" s="69"/>
      <c r="B175" s="69"/>
      <c r="C175" s="70"/>
      <c r="D175" s="69"/>
      <c r="E175" s="71"/>
    </row>
    <row r="176" spans="1:5" ht="15" customHeight="1">
      <c r="A176" s="69"/>
      <c r="B176" s="69"/>
      <c r="C176" s="70"/>
      <c r="D176" s="69"/>
      <c r="E176" s="71"/>
    </row>
    <row r="177" spans="1:5" ht="15" customHeight="1">
      <c r="A177" s="69"/>
      <c r="B177" s="69"/>
      <c r="C177" s="70"/>
      <c r="D177" s="69"/>
      <c r="E177" s="71"/>
    </row>
    <row r="178" spans="1:5" ht="15" customHeight="1">
      <c r="A178" s="69"/>
      <c r="B178" s="69"/>
      <c r="C178" s="70"/>
      <c r="D178" s="69"/>
      <c r="E178" s="71"/>
    </row>
    <row r="179" spans="1:5" ht="15" customHeight="1">
      <c r="A179" s="69"/>
      <c r="B179" s="69"/>
      <c r="C179" s="70"/>
      <c r="D179" s="69"/>
      <c r="E179" s="71"/>
    </row>
    <row r="180" spans="1:5" ht="15" customHeight="1">
      <c r="A180" s="69"/>
      <c r="B180" s="69"/>
      <c r="C180" s="70"/>
      <c r="D180" s="69"/>
      <c r="E180" s="71"/>
    </row>
    <row r="181" spans="1:5" ht="15" customHeight="1">
      <c r="A181" s="69"/>
      <c r="B181" s="69"/>
      <c r="C181" s="70"/>
      <c r="D181" s="69"/>
      <c r="E181" s="71"/>
    </row>
    <row r="182" spans="1:5" ht="15" customHeight="1">
      <c r="A182" s="69"/>
      <c r="B182" s="69"/>
      <c r="C182" s="70"/>
      <c r="D182" s="69"/>
      <c r="E182" s="71"/>
    </row>
    <row r="183" spans="1:5" ht="15" customHeight="1">
      <c r="A183" s="69"/>
      <c r="B183" s="69"/>
      <c r="C183" s="70"/>
      <c r="D183" s="69"/>
      <c r="E183" s="71"/>
    </row>
    <row r="184" spans="1:5" ht="15" customHeight="1">
      <c r="A184" s="69"/>
      <c r="B184" s="69"/>
      <c r="C184" s="70"/>
      <c r="D184" s="69"/>
      <c r="E184" s="71"/>
    </row>
    <row r="185" spans="1:5" ht="15" customHeight="1">
      <c r="A185" s="69"/>
      <c r="B185" s="69"/>
      <c r="C185" s="70"/>
      <c r="D185" s="69"/>
      <c r="E185" s="71"/>
    </row>
    <row r="186" spans="1:5" ht="15" customHeight="1">
      <c r="A186" s="69"/>
      <c r="B186" s="69"/>
      <c r="C186" s="70"/>
      <c r="D186" s="69"/>
      <c r="E186" s="71"/>
    </row>
    <row r="187" spans="1:5" ht="15" customHeight="1">
      <c r="A187" s="69"/>
      <c r="B187" s="69"/>
      <c r="C187" s="70"/>
      <c r="D187" s="69"/>
      <c r="E187" s="71"/>
    </row>
    <row r="188" spans="1:5" ht="15" customHeight="1">
      <c r="A188" s="69"/>
      <c r="B188" s="69"/>
      <c r="C188" s="70"/>
      <c r="D188" s="69"/>
      <c r="E188" s="71"/>
    </row>
    <row r="189" spans="1:5" ht="15" customHeight="1">
      <c r="A189" s="69"/>
      <c r="B189" s="69"/>
      <c r="C189" s="70"/>
      <c r="D189" s="69"/>
      <c r="E189" s="71"/>
    </row>
    <row r="190" spans="1:5" ht="15" customHeight="1">
      <c r="A190" s="69"/>
      <c r="B190" s="69"/>
      <c r="C190" s="70"/>
      <c r="D190" s="69"/>
      <c r="E190" s="71"/>
    </row>
    <row r="191" spans="1:5" ht="15" customHeight="1">
      <c r="A191" s="69"/>
      <c r="B191" s="69"/>
      <c r="C191" s="70"/>
      <c r="D191" s="69"/>
      <c r="E191" s="71"/>
    </row>
    <row r="192" spans="1:5" ht="15" customHeight="1">
      <c r="A192" s="69"/>
      <c r="B192" s="69"/>
      <c r="C192" s="70"/>
      <c r="D192" s="69"/>
      <c r="E192" s="71"/>
    </row>
    <row r="193" spans="1:5" ht="15" customHeight="1">
      <c r="A193" s="69"/>
      <c r="B193" s="69"/>
      <c r="C193" s="70"/>
      <c r="D193" s="69"/>
      <c r="E193" s="71"/>
    </row>
    <row r="194" spans="1:5" ht="15" customHeight="1">
      <c r="A194" s="69"/>
      <c r="B194" s="69"/>
      <c r="C194" s="70"/>
      <c r="D194" s="69"/>
      <c r="E194" s="71"/>
    </row>
    <row r="195" spans="1:5" ht="15" customHeight="1">
      <c r="A195" s="69"/>
      <c r="B195" s="69"/>
      <c r="C195" s="70"/>
      <c r="D195" s="69"/>
      <c r="E195" s="71"/>
    </row>
    <row r="196" spans="1:5" ht="15" customHeight="1">
      <c r="A196" s="69"/>
      <c r="B196" s="69"/>
      <c r="C196" s="70"/>
      <c r="D196" s="69"/>
      <c r="E196" s="71"/>
    </row>
    <row r="197" spans="1:5" ht="15" customHeight="1">
      <c r="A197" s="69"/>
      <c r="B197" s="69"/>
      <c r="C197" s="70"/>
      <c r="D197" s="69"/>
      <c r="E197" s="71"/>
    </row>
    <row r="198" spans="1:5" ht="15" customHeight="1">
      <c r="A198" s="69"/>
      <c r="B198" s="69"/>
      <c r="C198" s="70"/>
      <c r="D198" s="69"/>
      <c r="E198" s="71"/>
    </row>
    <row r="199" spans="1:5" ht="15" customHeight="1">
      <c r="A199" s="69"/>
      <c r="B199" s="69"/>
      <c r="C199" s="70"/>
      <c r="D199" s="69"/>
      <c r="E199" s="71"/>
    </row>
    <row r="200" spans="1:5" ht="15" customHeight="1">
      <c r="A200" s="69"/>
      <c r="B200" s="69"/>
      <c r="C200" s="70"/>
      <c r="D200" s="69"/>
      <c r="E200" s="71"/>
    </row>
    <row r="201" spans="1:5" ht="15" customHeight="1">
      <c r="A201" s="69"/>
      <c r="B201" s="69"/>
      <c r="C201" s="70"/>
      <c r="D201" s="69"/>
      <c r="E201" s="71"/>
    </row>
    <row r="202" spans="1:5" ht="15" customHeight="1">
      <c r="A202" s="69"/>
      <c r="B202" s="69"/>
      <c r="C202" s="70"/>
      <c r="D202" s="69"/>
      <c r="E202" s="71"/>
    </row>
    <row r="203" spans="1:5" ht="15" customHeight="1">
      <c r="A203" s="69"/>
      <c r="B203" s="69"/>
      <c r="C203" s="70"/>
      <c r="D203" s="69"/>
      <c r="E203" s="71"/>
    </row>
    <row r="204" spans="1:5" ht="15" customHeight="1">
      <c r="A204" s="69"/>
      <c r="B204" s="69"/>
      <c r="C204" s="70"/>
      <c r="D204" s="69"/>
      <c r="E204" s="71"/>
    </row>
    <row r="205" spans="1:5" ht="15" customHeight="1">
      <c r="A205" s="69"/>
      <c r="B205" s="69"/>
      <c r="C205" s="70"/>
      <c r="D205" s="69"/>
      <c r="E205" s="71"/>
    </row>
    <row r="206" spans="1:5" ht="15" customHeight="1">
      <c r="A206" s="69"/>
      <c r="B206" s="69"/>
      <c r="C206" s="70"/>
      <c r="D206" s="69"/>
      <c r="E206" s="71"/>
    </row>
    <row r="207" spans="1:5" ht="15" customHeight="1">
      <c r="A207" s="69"/>
      <c r="B207" s="69"/>
      <c r="C207" s="70"/>
      <c r="D207" s="69"/>
      <c r="E207" s="71"/>
    </row>
    <row r="208" spans="1:5" ht="15" customHeight="1">
      <c r="A208" s="69"/>
      <c r="B208" s="69"/>
      <c r="C208" s="70"/>
      <c r="D208" s="69"/>
      <c r="E208" s="71"/>
    </row>
    <row r="209" spans="1:5" ht="15" customHeight="1">
      <c r="A209" s="69"/>
      <c r="B209" s="69"/>
      <c r="C209" s="70"/>
      <c r="D209" s="69"/>
      <c r="E209" s="71"/>
    </row>
    <row r="210" spans="1:5" ht="15" customHeight="1">
      <c r="A210" s="69"/>
      <c r="B210" s="69"/>
      <c r="C210" s="70"/>
      <c r="D210" s="69"/>
      <c r="E210" s="71"/>
    </row>
    <row r="211" spans="1:5" ht="15" customHeight="1">
      <c r="A211" s="69"/>
      <c r="B211" s="69"/>
      <c r="C211" s="70"/>
      <c r="D211" s="69"/>
      <c r="E211" s="71"/>
    </row>
    <row r="212" spans="1:5" ht="15" customHeight="1">
      <c r="A212" s="69"/>
      <c r="B212" s="69"/>
      <c r="C212" s="70"/>
      <c r="D212" s="69"/>
      <c r="E212" s="71"/>
    </row>
    <row r="213" spans="1:5" ht="15" customHeight="1">
      <c r="A213" s="69"/>
      <c r="B213" s="69"/>
      <c r="C213" s="70"/>
      <c r="D213" s="69"/>
      <c r="E213" s="71"/>
    </row>
    <row r="214" spans="1:5" ht="15" customHeight="1">
      <c r="A214" s="69"/>
      <c r="B214" s="69"/>
      <c r="C214" s="70"/>
      <c r="D214" s="69"/>
      <c r="E214" s="71"/>
    </row>
    <row r="215" spans="1:5" ht="15" customHeight="1">
      <c r="A215" s="69"/>
      <c r="B215" s="69"/>
      <c r="C215" s="70"/>
      <c r="D215" s="69"/>
      <c r="E215" s="71"/>
    </row>
    <row r="216" spans="1:5" ht="15" customHeight="1">
      <c r="A216" s="69"/>
      <c r="B216" s="69"/>
      <c r="C216" s="70"/>
      <c r="D216" s="69"/>
      <c r="E216" s="71"/>
    </row>
    <row r="217" spans="1:5" ht="15" customHeight="1">
      <c r="A217" s="69"/>
      <c r="B217" s="69"/>
      <c r="C217" s="70"/>
      <c r="D217" s="69"/>
      <c r="E217" s="71"/>
    </row>
    <row r="218" spans="1:5" ht="15" customHeight="1">
      <c r="A218" s="69"/>
      <c r="B218" s="69"/>
      <c r="C218" s="70"/>
      <c r="D218" s="69"/>
      <c r="E218" s="71"/>
    </row>
    <row r="219" spans="1:5" ht="15" customHeight="1">
      <c r="A219" s="69"/>
      <c r="B219" s="69"/>
      <c r="C219" s="70"/>
      <c r="D219" s="69"/>
      <c r="E219" s="71"/>
    </row>
    <row r="220" spans="1:5" ht="15" customHeight="1">
      <c r="A220" s="69"/>
      <c r="B220" s="69"/>
      <c r="C220" s="70"/>
      <c r="D220" s="69"/>
      <c r="E220" s="71"/>
    </row>
    <row r="221" spans="1:5" ht="15" customHeight="1">
      <c r="A221" s="69"/>
      <c r="B221" s="69"/>
      <c r="C221" s="70"/>
      <c r="D221" s="69"/>
      <c r="E221" s="71"/>
    </row>
    <row r="222" spans="1:5" ht="15" customHeight="1">
      <c r="A222" s="69"/>
      <c r="B222" s="69"/>
      <c r="C222" s="70"/>
      <c r="D222" s="69"/>
      <c r="E222" s="71"/>
    </row>
    <row r="223" spans="1:5" ht="15" customHeight="1">
      <c r="A223" s="69"/>
      <c r="B223" s="69"/>
      <c r="C223" s="70"/>
      <c r="D223" s="69"/>
      <c r="E223" s="71"/>
    </row>
    <row r="224" spans="1:5" ht="15" customHeight="1">
      <c r="A224" s="69"/>
      <c r="B224" s="69"/>
      <c r="C224" s="70"/>
      <c r="D224" s="69"/>
      <c r="E224" s="71"/>
    </row>
    <row r="225" spans="1:5" ht="15" customHeight="1">
      <c r="A225" s="69"/>
      <c r="B225" s="69"/>
      <c r="C225" s="70"/>
      <c r="D225" s="69"/>
      <c r="E225" s="71"/>
    </row>
    <row r="226" spans="1:5" ht="15" customHeight="1">
      <c r="A226" s="69"/>
      <c r="B226" s="69"/>
      <c r="C226" s="70"/>
      <c r="D226" s="69"/>
      <c r="E226" s="71"/>
    </row>
    <row r="227" spans="1:5" ht="15" customHeight="1">
      <c r="A227" s="69"/>
      <c r="B227" s="69"/>
      <c r="C227" s="70"/>
      <c r="D227" s="69"/>
      <c r="E227" s="71"/>
    </row>
    <row r="228" spans="1:5" ht="15" customHeight="1">
      <c r="A228" s="69"/>
      <c r="B228" s="69"/>
      <c r="C228" s="70"/>
      <c r="D228" s="69"/>
      <c r="E228" s="71"/>
    </row>
    <row r="229" spans="1:5" ht="15" customHeight="1">
      <c r="A229" s="69"/>
      <c r="B229" s="69"/>
      <c r="C229" s="70"/>
      <c r="D229" s="69"/>
      <c r="E229" s="71"/>
    </row>
    <row r="230" spans="1:5" ht="15" customHeight="1">
      <c r="A230" s="69"/>
      <c r="B230" s="69"/>
      <c r="C230" s="70"/>
      <c r="D230" s="69"/>
      <c r="E230" s="71"/>
    </row>
    <row r="231" spans="1:5" ht="15" customHeight="1">
      <c r="A231" s="69"/>
      <c r="B231" s="69"/>
      <c r="C231" s="70"/>
      <c r="D231" s="69"/>
      <c r="E231" s="71"/>
    </row>
    <row r="232" spans="1:5" ht="15" customHeight="1">
      <c r="A232" s="69"/>
      <c r="B232" s="69"/>
      <c r="C232" s="70"/>
      <c r="D232" s="69"/>
      <c r="E232" s="71"/>
    </row>
    <row r="233" spans="1:5" ht="15" customHeight="1">
      <c r="A233" s="69"/>
      <c r="B233" s="69"/>
      <c r="C233" s="70"/>
      <c r="D233" s="69"/>
      <c r="E233" s="71"/>
    </row>
    <row r="234" spans="1:5" ht="15" customHeight="1">
      <c r="A234" s="69"/>
      <c r="B234" s="69"/>
      <c r="C234" s="70"/>
      <c r="D234" s="69"/>
      <c r="E234" s="71"/>
    </row>
    <row r="235" spans="1:5" ht="15" customHeight="1">
      <c r="A235" s="69"/>
      <c r="B235" s="69"/>
      <c r="C235" s="70"/>
      <c r="D235" s="69"/>
      <c r="E235" s="71"/>
    </row>
    <row r="236" spans="1:5" ht="15" customHeight="1">
      <c r="A236" s="69"/>
      <c r="B236" s="69"/>
      <c r="C236" s="70"/>
      <c r="D236" s="69"/>
      <c r="E236" s="71"/>
    </row>
    <row r="237" spans="1:5" ht="15" customHeight="1">
      <c r="A237" s="69"/>
      <c r="B237" s="69"/>
      <c r="C237" s="70"/>
      <c r="D237" s="69"/>
      <c r="E237" s="71"/>
    </row>
    <row r="238" spans="1:5" ht="15" customHeight="1">
      <c r="A238" s="69"/>
      <c r="B238" s="69"/>
      <c r="C238" s="70"/>
      <c r="D238" s="69"/>
      <c r="E238" s="71"/>
    </row>
    <row r="239" spans="1:5" ht="15" customHeight="1">
      <c r="A239" s="69"/>
      <c r="B239" s="69"/>
      <c r="C239" s="70"/>
      <c r="D239" s="69"/>
      <c r="E239" s="71"/>
    </row>
    <row r="240" spans="1:5" ht="15" customHeight="1">
      <c r="A240" s="69"/>
      <c r="B240" s="69"/>
      <c r="C240" s="70"/>
      <c r="D240" s="69"/>
      <c r="E240" s="71"/>
    </row>
    <row r="241" spans="1:5" ht="15" customHeight="1">
      <c r="A241" s="69"/>
      <c r="B241" s="69"/>
      <c r="C241" s="70"/>
      <c r="D241" s="69"/>
      <c r="E241" s="71"/>
    </row>
    <row r="242" spans="1:5" ht="15" customHeight="1">
      <c r="A242" s="69"/>
      <c r="B242" s="69"/>
      <c r="C242" s="70"/>
      <c r="D242" s="69"/>
      <c r="E242" s="71"/>
    </row>
    <row r="243" spans="1:5" ht="15" customHeight="1">
      <c r="A243" s="69"/>
      <c r="B243" s="69"/>
      <c r="C243" s="70"/>
      <c r="D243" s="69"/>
      <c r="E243" s="71"/>
    </row>
    <row r="244" spans="1:5" ht="15" customHeight="1">
      <c r="A244" s="69"/>
      <c r="B244" s="69"/>
      <c r="C244" s="70"/>
      <c r="D244" s="69"/>
      <c r="E244" s="71"/>
    </row>
    <row r="245" spans="1:5" ht="15" customHeight="1">
      <c r="A245" s="69"/>
      <c r="B245" s="69"/>
      <c r="C245" s="70"/>
      <c r="D245" s="69"/>
      <c r="E245" s="71"/>
    </row>
    <row r="246" spans="1:5" ht="15" customHeight="1">
      <c r="A246" s="69"/>
      <c r="B246" s="69"/>
      <c r="C246" s="70"/>
      <c r="D246" s="69"/>
      <c r="E246" s="71"/>
    </row>
    <row r="247" spans="1:5" ht="15" customHeight="1">
      <c r="A247" s="69"/>
      <c r="B247" s="69"/>
      <c r="C247" s="70"/>
      <c r="D247" s="69"/>
      <c r="E247" s="71"/>
    </row>
    <row r="248" spans="1:5" ht="15" customHeight="1">
      <c r="A248" s="69"/>
      <c r="B248" s="69"/>
      <c r="C248" s="70"/>
      <c r="D248" s="69"/>
      <c r="E248" s="71"/>
    </row>
    <row r="249" spans="1:5" ht="15" customHeight="1">
      <c r="A249" s="69"/>
      <c r="B249" s="69"/>
      <c r="C249" s="70"/>
      <c r="D249" s="69"/>
      <c r="E249" s="71"/>
    </row>
    <row r="250" spans="1:5" ht="15" customHeight="1">
      <c r="A250" s="69"/>
      <c r="B250" s="69"/>
      <c r="C250" s="70"/>
      <c r="D250" s="69"/>
      <c r="E250" s="71"/>
    </row>
    <row r="251" spans="1:5" ht="15" customHeight="1">
      <c r="A251" s="69"/>
      <c r="B251" s="69"/>
      <c r="C251" s="70"/>
      <c r="D251" s="69"/>
      <c r="E251" s="71"/>
    </row>
    <row r="252" spans="1:5" ht="15" customHeight="1">
      <c r="A252" s="69"/>
      <c r="B252" s="69"/>
      <c r="C252" s="70"/>
      <c r="D252" s="69"/>
      <c r="E252" s="71"/>
    </row>
    <row r="253" spans="1:5" ht="15" customHeight="1">
      <c r="A253" s="69"/>
      <c r="B253" s="69"/>
      <c r="C253" s="70"/>
      <c r="D253" s="69"/>
      <c r="E253" s="71"/>
    </row>
    <row r="254" spans="1:5" ht="15" customHeight="1">
      <c r="A254" s="69"/>
      <c r="B254" s="69"/>
      <c r="C254" s="70"/>
      <c r="D254" s="69"/>
      <c r="E254" s="71"/>
    </row>
    <row r="255" spans="1:5" ht="15" customHeight="1">
      <c r="A255" s="69"/>
      <c r="B255" s="69"/>
      <c r="C255" s="70"/>
      <c r="D255" s="69"/>
      <c r="E255" s="71"/>
    </row>
    <row r="256" spans="1:5" ht="15" customHeight="1">
      <c r="A256" s="69"/>
      <c r="B256" s="69"/>
      <c r="C256" s="70"/>
      <c r="D256" s="69"/>
      <c r="E256" s="71"/>
    </row>
    <row r="257" spans="1:5" ht="15" customHeight="1">
      <c r="A257" s="69"/>
      <c r="B257" s="69"/>
      <c r="C257" s="70"/>
      <c r="D257" s="69"/>
      <c r="E257" s="71"/>
    </row>
    <row r="258" spans="1:5" ht="15" customHeight="1">
      <c r="A258" s="69"/>
      <c r="B258" s="69"/>
      <c r="C258" s="70"/>
      <c r="D258" s="69"/>
      <c r="E258" s="71"/>
    </row>
    <row r="259" spans="1:5" ht="15" customHeight="1">
      <c r="A259" s="69"/>
      <c r="B259" s="69"/>
      <c r="C259" s="70"/>
      <c r="D259" s="69"/>
      <c r="E259" s="71"/>
    </row>
    <row r="260" spans="1:5" ht="15" customHeight="1">
      <c r="A260" s="69"/>
      <c r="B260" s="69"/>
      <c r="C260" s="70"/>
      <c r="D260" s="69"/>
      <c r="E260" s="71"/>
    </row>
    <row r="261" spans="1:5" ht="15" customHeight="1">
      <c r="A261" s="69"/>
      <c r="B261" s="69"/>
      <c r="C261" s="70"/>
      <c r="D261" s="69"/>
      <c r="E261" s="71"/>
    </row>
    <row r="262" spans="1:5" ht="15" customHeight="1">
      <c r="A262" s="69"/>
      <c r="B262" s="69"/>
      <c r="C262" s="70"/>
      <c r="D262" s="69"/>
      <c r="E262" s="71"/>
    </row>
    <row r="263" spans="1:5" ht="15" customHeight="1">
      <c r="A263" s="69"/>
      <c r="B263" s="69"/>
      <c r="C263" s="70"/>
      <c r="D263" s="69"/>
      <c r="E263" s="71"/>
    </row>
    <row r="264" spans="1:5" ht="15" customHeight="1">
      <c r="A264" s="69"/>
      <c r="B264" s="69"/>
      <c r="C264" s="70"/>
      <c r="D264" s="69"/>
      <c r="E264" s="71"/>
    </row>
    <row r="265" spans="1:5" ht="15" customHeight="1">
      <c r="A265" s="69"/>
      <c r="B265" s="69"/>
      <c r="C265" s="70"/>
      <c r="D265" s="69"/>
      <c r="E265" s="71"/>
    </row>
    <row r="266" spans="1:5" ht="15" customHeight="1">
      <c r="A266" s="69"/>
      <c r="B266" s="69"/>
      <c r="C266" s="70"/>
      <c r="D266" s="69"/>
      <c r="E266" s="71"/>
    </row>
    <row r="267" spans="1:5" ht="15" customHeight="1">
      <c r="A267" s="69"/>
      <c r="B267" s="69"/>
      <c r="C267" s="70"/>
      <c r="D267" s="69"/>
      <c r="E267" s="71"/>
    </row>
    <row r="268" spans="1:5" ht="15" customHeight="1">
      <c r="A268" s="69"/>
      <c r="B268" s="69"/>
      <c r="C268" s="70"/>
      <c r="D268" s="69"/>
      <c r="E268" s="71"/>
    </row>
    <row r="269" spans="1:5" ht="15" customHeight="1">
      <c r="A269" s="69"/>
      <c r="B269" s="69"/>
      <c r="C269" s="70"/>
      <c r="D269" s="69"/>
      <c r="E269" s="71"/>
    </row>
    <row r="270" spans="1:5" ht="15" customHeight="1">
      <c r="A270" s="69"/>
      <c r="B270" s="69"/>
      <c r="C270" s="70"/>
      <c r="D270" s="69"/>
      <c r="E270" s="71"/>
    </row>
    <row r="271" spans="1:5" ht="15" customHeight="1">
      <c r="A271" s="69"/>
      <c r="B271" s="69"/>
      <c r="C271" s="70"/>
      <c r="D271" s="69"/>
      <c r="E271" s="71"/>
    </row>
    <row r="272" spans="1:5" ht="15" customHeight="1">
      <c r="A272" s="69"/>
      <c r="B272" s="69"/>
      <c r="C272" s="70"/>
      <c r="D272" s="69"/>
      <c r="E272" s="71"/>
    </row>
    <row r="273" spans="1:5" ht="15" customHeight="1">
      <c r="A273" s="69"/>
      <c r="B273" s="69"/>
      <c r="C273" s="70"/>
      <c r="D273" s="69"/>
      <c r="E273" s="71"/>
    </row>
    <row r="274" spans="1:5" ht="15" customHeight="1">
      <c r="A274" s="69"/>
      <c r="B274" s="69"/>
      <c r="C274" s="70"/>
      <c r="D274" s="69"/>
      <c r="E274" s="71"/>
    </row>
    <row r="275" spans="1:5" ht="15" customHeight="1">
      <c r="A275" s="69"/>
      <c r="B275" s="69"/>
      <c r="C275" s="70"/>
      <c r="D275" s="69"/>
      <c r="E275" s="71"/>
    </row>
    <row r="276" spans="1:5" ht="15" customHeight="1">
      <c r="A276" s="69"/>
      <c r="B276" s="69"/>
      <c r="C276" s="70"/>
      <c r="D276" s="69"/>
      <c r="E276" s="71"/>
    </row>
    <row r="277" spans="1:5" ht="15" customHeight="1">
      <c r="A277" s="69"/>
      <c r="B277" s="69"/>
      <c r="C277" s="70"/>
      <c r="D277" s="69"/>
      <c r="E277" s="71"/>
    </row>
    <row r="278" spans="1:5" ht="15" customHeight="1">
      <c r="A278" s="69"/>
      <c r="B278" s="69"/>
      <c r="C278" s="70"/>
      <c r="D278" s="69"/>
      <c r="E278" s="71"/>
    </row>
    <row r="279" spans="1:5" ht="15" customHeight="1">
      <c r="A279" s="69"/>
      <c r="B279" s="69"/>
      <c r="C279" s="70"/>
      <c r="D279" s="69"/>
      <c r="E279" s="71"/>
    </row>
    <row r="280" spans="1:5" ht="15" customHeight="1">
      <c r="A280" s="69"/>
      <c r="B280" s="69"/>
      <c r="C280" s="70"/>
      <c r="D280" s="69"/>
      <c r="E280" s="71"/>
    </row>
    <row r="281" spans="1:5" ht="15" customHeight="1">
      <c r="A281" s="69"/>
      <c r="B281" s="69"/>
      <c r="C281" s="70"/>
      <c r="D281" s="69"/>
      <c r="E281" s="71"/>
    </row>
    <row r="282" spans="1:5" ht="15" customHeight="1">
      <c r="A282" s="69"/>
      <c r="B282" s="69"/>
      <c r="C282" s="70"/>
      <c r="D282" s="69"/>
      <c r="E282" s="71"/>
    </row>
    <row r="283" spans="1:5" ht="15" customHeight="1">
      <c r="A283" s="69"/>
      <c r="B283" s="69"/>
      <c r="C283" s="70"/>
      <c r="D283" s="69"/>
      <c r="E283" s="71"/>
    </row>
    <row r="284" spans="1:5" ht="15" customHeight="1">
      <c r="A284" s="69"/>
      <c r="B284" s="69"/>
      <c r="C284" s="70"/>
      <c r="D284" s="69"/>
      <c r="E284" s="71"/>
    </row>
    <row r="285" spans="1:5" ht="15" customHeight="1">
      <c r="A285" s="69"/>
      <c r="B285" s="69"/>
      <c r="C285" s="70"/>
      <c r="D285" s="69"/>
      <c r="E285" s="71"/>
    </row>
    <row r="286" spans="1:5" ht="15" customHeight="1">
      <c r="A286" s="69"/>
      <c r="B286" s="69"/>
      <c r="C286" s="70"/>
      <c r="D286" s="69"/>
      <c r="E286" s="71"/>
    </row>
    <row r="287" spans="1:5" ht="15" customHeight="1">
      <c r="A287" s="69"/>
      <c r="B287" s="69"/>
      <c r="C287" s="70"/>
      <c r="D287" s="69"/>
      <c r="E287" s="71"/>
    </row>
    <row r="288" spans="1:5" ht="15" customHeight="1">
      <c r="A288" s="69"/>
      <c r="B288" s="69"/>
      <c r="C288" s="70"/>
      <c r="D288" s="69"/>
      <c r="E288" s="71"/>
    </row>
    <row r="289" spans="1:5" ht="15" customHeight="1">
      <c r="A289" s="69"/>
      <c r="B289" s="69"/>
      <c r="C289" s="70"/>
      <c r="D289" s="69"/>
      <c r="E289" s="71"/>
    </row>
    <row r="290" spans="1:5" ht="15" customHeight="1">
      <c r="A290" s="69"/>
      <c r="B290" s="69"/>
      <c r="C290" s="70"/>
      <c r="D290" s="69"/>
      <c r="E290" s="71"/>
    </row>
    <row r="291" spans="1:5" ht="15" customHeight="1">
      <c r="A291" s="69"/>
      <c r="B291" s="69"/>
      <c r="C291" s="70"/>
      <c r="D291" s="69"/>
      <c r="E291" s="71"/>
    </row>
    <row r="292" spans="1:5" ht="15" customHeight="1">
      <c r="A292" s="69"/>
      <c r="B292" s="69"/>
      <c r="C292" s="70"/>
      <c r="D292" s="69"/>
      <c r="E292" s="71"/>
    </row>
    <row r="293" spans="1:5" ht="15" customHeight="1">
      <c r="A293" s="69"/>
      <c r="B293" s="69"/>
      <c r="C293" s="70"/>
      <c r="D293" s="69"/>
      <c r="E293" s="71"/>
    </row>
    <row r="294" spans="1:5" ht="15" customHeight="1">
      <c r="A294" s="69"/>
      <c r="B294" s="69"/>
      <c r="C294" s="70"/>
      <c r="D294" s="69"/>
      <c r="E294" s="71"/>
    </row>
    <row r="295" spans="1:5" ht="15" customHeight="1">
      <c r="A295" s="69"/>
      <c r="B295" s="69"/>
      <c r="C295" s="70"/>
      <c r="D295" s="69"/>
      <c r="E295" s="71"/>
    </row>
    <row r="296" spans="1:5" ht="15" customHeight="1">
      <c r="A296" s="69"/>
      <c r="B296" s="69"/>
      <c r="C296" s="70"/>
      <c r="D296" s="69"/>
      <c r="E296" s="71"/>
    </row>
    <row r="297" spans="1:5" ht="15" customHeight="1">
      <c r="A297" s="69"/>
      <c r="B297" s="69"/>
      <c r="C297" s="70"/>
      <c r="D297" s="69"/>
      <c r="E297" s="71"/>
    </row>
    <row r="298" spans="1:5" ht="15" customHeight="1">
      <c r="A298" s="69"/>
      <c r="B298" s="69"/>
      <c r="C298" s="70"/>
      <c r="D298" s="69"/>
      <c r="E298" s="71"/>
    </row>
    <row r="299" spans="1:5" ht="15" customHeight="1">
      <c r="A299" s="69"/>
      <c r="B299" s="69"/>
      <c r="C299" s="70"/>
      <c r="D299" s="69"/>
      <c r="E299" s="71"/>
    </row>
    <row r="300" spans="1:5" ht="15" customHeight="1">
      <c r="A300" s="69"/>
      <c r="B300" s="69"/>
      <c r="C300" s="70"/>
      <c r="D300" s="69"/>
      <c r="E300" s="71"/>
    </row>
    <row r="301" spans="1:5" ht="15" customHeight="1">
      <c r="A301" s="69"/>
      <c r="B301" s="69"/>
      <c r="C301" s="70"/>
      <c r="D301" s="69"/>
      <c r="E301" s="71"/>
    </row>
  </sheetData>
  <mergeCells count="1"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workbookViewId="0">
      <selection activeCell="D37" sqref="D37"/>
    </sheetView>
  </sheetViews>
  <sheetFormatPr defaultColWidth="9.125" defaultRowHeight="13.5"/>
  <cols>
    <col min="1" max="1" width="31.25" customWidth="1"/>
    <col min="2" max="2" width="9.125" customWidth="1"/>
    <col min="3" max="3" width="10.75" customWidth="1"/>
    <col min="4" max="4" width="9.75" customWidth="1"/>
    <col min="5" max="5" width="11.5" customWidth="1"/>
    <col min="6" max="6" width="10.5" customWidth="1"/>
    <col min="7" max="229" width="9.125" customWidth="1"/>
    <col min="257" max="257" width="31.25" customWidth="1"/>
    <col min="258" max="258" width="9.125" customWidth="1"/>
    <col min="259" max="259" width="10" customWidth="1"/>
    <col min="260" max="260" width="9.125" customWidth="1"/>
    <col min="261" max="261" width="11.5" customWidth="1"/>
    <col min="262" max="262" width="12.875" customWidth="1"/>
    <col min="263" max="485" width="9.125" customWidth="1"/>
    <col min="513" max="513" width="31.25" customWidth="1"/>
    <col min="514" max="514" width="9.125" customWidth="1"/>
    <col min="515" max="515" width="10" customWidth="1"/>
    <col min="516" max="516" width="9.125" customWidth="1"/>
    <col min="517" max="517" width="11.5" customWidth="1"/>
    <col min="518" max="518" width="12.875" customWidth="1"/>
    <col min="519" max="741" width="9.125" customWidth="1"/>
    <col min="769" max="769" width="31.25" customWidth="1"/>
    <col min="770" max="770" width="9.125" customWidth="1"/>
    <col min="771" max="771" width="10" customWidth="1"/>
    <col min="772" max="772" width="9.125" customWidth="1"/>
    <col min="773" max="773" width="11.5" customWidth="1"/>
    <col min="774" max="774" width="12.875" customWidth="1"/>
    <col min="775" max="997" width="9.125" customWidth="1"/>
    <col min="1025" max="1025" width="31.25" customWidth="1"/>
    <col min="1026" max="1026" width="9.125" customWidth="1"/>
    <col min="1027" max="1027" width="10" customWidth="1"/>
    <col min="1028" max="1028" width="9.125" customWidth="1"/>
    <col min="1029" max="1029" width="11.5" customWidth="1"/>
    <col min="1030" max="1030" width="12.875" customWidth="1"/>
    <col min="1031" max="1253" width="9.125" customWidth="1"/>
    <col min="1281" max="1281" width="31.25" customWidth="1"/>
    <col min="1282" max="1282" width="9.125" customWidth="1"/>
    <col min="1283" max="1283" width="10" customWidth="1"/>
    <col min="1284" max="1284" width="9.125" customWidth="1"/>
    <col min="1285" max="1285" width="11.5" customWidth="1"/>
    <col min="1286" max="1286" width="12.875" customWidth="1"/>
    <col min="1287" max="1509" width="9.125" customWidth="1"/>
    <col min="1537" max="1537" width="31.25" customWidth="1"/>
    <col min="1538" max="1538" width="9.125" customWidth="1"/>
    <col min="1539" max="1539" width="10" customWidth="1"/>
    <col min="1540" max="1540" width="9.125" customWidth="1"/>
    <col min="1541" max="1541" width="11.5" customWidth="1"/>
    <col min="1542" max="1542" width="12.875" customWidth="1"/>
    <col min="1543" max="1765" width="9.125" customWidth="1"/>
    <col min="1793" max="1793" width="31.25" customWidth="1"/>
    <col min="1794" max="1794" width="9.125" customWidth="1"/>
    <col min="1795" max="1795" width="10" customWidth="1"/>
    <col min="1796" max="1796" width="9.125" customWidth="1"/>
    <col min="1797" max="1797" width="11.5" customWidth="1"/>
    <col min="1798" max="1798" width="12.875" customWidth="1"/>
    <col min="1799" max="2021" width="9.125" customWidth="1"/>
    <col min="2049" max="2049" width="31.25" customWidth="1"/>
    <col min="2050" max="2050" width="9.125" customWidth="1"/>
    <col min="2051" max="2051" width="10" customWidth="1"/>
    <col min="2052" max="2052" width="9.125" customWidth="1"/>
    <col min="2053" max="2053" width="11.5" customWidth="1"/>
    <col min="2054" max="2054" width="12.875" customWidth="1"/>
    <col min="2055" max="2277" width="9.125" customWidth="1"/>
    <col min="2305" max="2305" width="31.25" customWidth="1"/>
    <col min="2306" max="2306" width="9.125" customWidth="1"/>
    <col min="2307" max="2307" width="10" customWidth="1"/>
    <col min="2308" max="2308" width="9.125" customWidth="1"/>
    <col min="2309" max="2309" width="11.5" customWidth="1"/>
    <col min="2310" max="2310" width="12.875" customWidth="1"/>
    <col min="2311" max="2533" width="9.125" customWidth="1"/>
    <col min="2561" max="2561" width="31.25" customWidth="1"/>
    <col min="2562" max="2562" width="9.125" customWidth="1"/>
    <col min="2563" max="2563" width="10" customWidth="1"/>
    <col min="2564" max="2564" width="9.125" customWidth="1"/>
    <col min="2565" max="2565" width="11.5" customWidth="1"/>
    <col min="2566" max="2566" width="12.875" customWidth="1"/>
    <col min="2567" max="2789" width="9.125" customWidth="1"/>
    <col min="2817" max="2817" width="31.25" customWidth="1"/>
    <col min="2818" max="2818" width="9.125" customWidth="1"/>
    <col min="2819" max="2819" width="10" customWidth="1"/>
    <col min="2820" max="2820" width="9.125" customWidth="1"/>
    <col min="2821" max="2821" width="11.5" customWidth="1"/>
    <col min="2822" max="2822" width="12.875" customWidth="1"/>
    <col min="2823" max="3045" width="9.125" customWidth="1"/>
    <col min="3073" max="3073" width="31.25" customWidth="1"/>
    <col min="3074" max="3074" width="9.125" customWidth="1"/>
    <col min="3075" max="3075" width="10" customWidth="1"/>
    <col min="3076" max="3076" width="9.125" customWidth="1"/>
    <col min="3077" max="3077" width="11.5" customWidth="1"/>
    <col min="3078" max="3078" width="12.875" customWidth="1"/>
    <col min="3079" max="3301" width="9.125" customWidth="1"/>
    <col min="3329" max="3329" width="31.25" customWidth="1"/>
    <col min="3330" max="3330" width="9.125" customWidth="1"/>
    <col min="3331" max="3331" width="10" customWidth="1"/>
    <col min="3332" max="3332" width="9.125" customWidth="1"/>
    <col min="3333" max="3333" width="11.5" customWidth="1"/>
    <col min="3334" max="3334" width="12.875" customWidth="1"/>
    <col min="3335" max="3557" width="9.125" customWidth="1"/>
    <col min="3585" max="3585" width="31.25" customWidth="1"/>
    <col min="3586" max="3586" width="9.125" customWidth="1"/>
    <col min="3587" max="3587" width="10" customWidth="1"/>
    <col min="3588" max="3588" width="9.125" customWidth="1"/>
    <col min="3589" max="3589" width="11.5" customWidth="1"/>
    <col min="3590" max="3590" width="12.875" customWidth="1"/>
    <col min="3591" max="3813" width="9.125" customWidth="1"/>
    <col min="3841" max="3841" width="31.25" customWidth="1"/>
    <col min="3842" max="3842" width="9.125" customWidth="1"/>
    <col min="3843" max="3843" width="10" customWidth="1"/>
    <col min="3844" max="3844" width="9.125" customWidth="1"/>
    <col min="3845" max="3845" width="11.5" customWidth="1"/>
    <col min="3846" max="3846" width="12.875" customWidth="1"/>
    <col min="3847" max="4069" width="9.125" customWidth="1"/>
    <col min="4097" max="4097" width="31.25" customWidth="1"/>
    <col min="4098" max="4098" width="9.125" customWidth="1"/>
    <col min="4099" max="4099" width="10" customWidth="1"/>
    <col min="4100" max="4100" width="9.125" customWidth="1"/>
    <col min="4101" max="4101" width="11.5" customWidth="1"/>
    <col min="4102" max="4102" width="12.875" customWidth="1"/>
    <col min="4103" max="4325" width="9.125" customWidth="1"/>
    <col min="4353" max="4353" width="31.25" customWidth="1"/>
    <col min="4354" max="4354" width="9.125" customWidth="1"/>
    <col min="4355" max="4355" width="10" customWidth="1"/>
    <col min="4356" max="4356" width="9.125" customWidth="1"/>
    <col min="4357" max="4357" width="11.5" customWidth="1"/>
    <col min="4358" max="4358" width="12.875" customWidth="1"/>
    <col min="4359" max="4581" width="9.125" customWidth="1"/>
    <col min="4609" max="4609" width="31.25" customWidth="1"/>
    <col min="4610" max="4610" width="9.125" customWidth="1"/>
    <col min="4611" max="4611" width="10" customWidth="1"/>
    <col min="4612" max="4612" width="9.125" customWidth="1"/>
    <col min="4613" max="4613" width="11.5" customWidth="1"/>
    <col min="4614" max="4614" width="12.875" customWidth="1"/>
    <col min="4615" max="4837" width="9.125" customWidth="1"/>
    <col min="4865" max="4865" width="31.25" customWidth="1"/>
    <col min="4866" max="4866" width="9.125" customWidth="1"/>
    <col min="4867" max="4867" width="10" customWidth="1"/>
    <col min="4868" max="4868" width="9.125" customWidth="1"/>
    <col min="4869" max="4869" width="11.5" customWidth="1"/>
    <col min="4870" max="4870" width="12.875" customWidth="1"/>
    <col min="4871" max="5093" width="9.125" customWidth="1"/>
    <col min="5121" max="5121" width="31.25" customWidth="1"/>
    <col min="5122" max="5122" width="9.125" customWidth="1"/>
    <col min="5123" max="5123" width="10" customWidth="1"/>
    <col min="5124" max="5124" width="9.125" customWidth="1"/>
    <col min="5125" max="5125" width="11.5" customWidth="1"/>
    <col min="5126" max="5126" width="12.875" customWidth="1"/>
    <col min="5127" max="5349" width="9.125" customWidth="1"/>
    <col min="5377" max="5377" width="31.25" customWidth="1"/>
    <col min="5378" max="5378" width="9.125" customWidth="1"/>
    <col min="5379" max="5379" width="10" customWidth="1"/>
    <col min="5380" max="5380" width="9.125" customWidth="1"/>
    <col min="5381" max="5381" width="11.5" customWidth="1"/>
    <col min="5382" max="5382" width="12.875" customWidth="1"/>
    <col min="5383" max="5605" width="9.125" customWidth="1"/>
    <col min="5633" max="5633" width="31.25" customWidth="1"/>
    <col min="5634" max="5634" width="9.125" customWidth="1"/>
    <col min="5635" max="5635" width="10" customWidth="1"/>
    <col min="5636" max="5636" width="9.125" customWidth="1"/>
    <col min="5637" max="5637" width="11.5" customWidth="1"/>
    <col min="5638" max="5638" width="12.875" customWidth="1"/>
    <col min="5639" max="5861" width="9.125" customWidth="1"/>
    <col min="5889" max="5889" width="31.25" customWidth="1"/>
    <col min="5890" max="5890" width="9.125" customWidth="1"/>
    <col min="5891" max="5891" width="10" customWidth="1"/>
    <col min="5892" max="5892" width="9.125" customWidth="1"/>
    <col min="5893" max="5893" width="11.5" customWidth="1"/>
    <col min="5894" max="5894" width="12.875" customWidth="1"/>
    <col min="5895" max="6117" width="9.125" customWidth="1"/>
    <col min="6145" max="6145" width="31.25" customWidth="1"/>
    <col min="6146" max="6146" width="9.125" customWidth="1"/>
    <col min="6147" max="6147" width="10" customWidth="1"/>
    <col min="6148" max="6148" width="9.125" customWidth="1"/>
    <col min="6149" max="6149" width="11.5" customWidth="1"/>
    <col min="6150" max="6150" width="12.875" customWidth="1"/>
    <col min="6151" max="6373" width="9.125" customWidth="1"/>
    <col min="6401" max="6401" width="31.25" customWidth="1"/>
    <col min="6402" max="6402" width="9.125" customWidth="1"/>
    <col min="6403" max="6403" width="10" customWidth="1"/>
    <col min="6404" max="6404" width="9.125" customWidth="1"/>
    <col min="6405" max="6405" width="11.5" customWidth="1"/>
    <col min="6406" max="6406" width="12.875" customWidth="1"/>
    <col min="6407" max="6629" width="9.125" customWidth="1"/>
    <col min="6657" max="6657" width="31.25" customWidth="1"/>
    <col min="6658" max="6658" width="9.125" customWidth="1"/>
    <col min="6659" max="6659" width="10" customWidth="1"/>
    <col min="6660" max="6660" width="9.125" customWidth="1"/>
    <col min="6661" max="6661" width="11.5" customWidth="1"/>
    <col min="6662" max="6662" width="12.875" customWidth="1"/>
    <col min="6663" max="6885" width="9.125" customWidth="1"/>
    <col min="6913" max="6913" width="31.25" customWidth="1"/>
    <col min="6914" max="6914" width="9.125" customWidth="1"/>
    <col min="6915" max="6915" width="10" customWidth="1"/>
    <col min="6916" max="6916" width="9.125" customWidth="1"/>
    <col min="6917" max="6917" width="11.5" customWidth="1"/>
    <col min="6918" max="6918" width="12.875" customWidth="1"/>
    <col min="6919" max="7141" width="9.125" customWidth="1"/>
    <col min="7169" max="7169" width="31.25" customWidth="1"/>
    <col min="7170" max="7170" width="9.125" customWidth="1"/>
    <col min="7171" max="7171" width="10" customWidth="1"/>
    <col min="7172" max="7172" width="9.125" customWidth="1"/>
    <col min="7173" max="7173" width="11.5" customWidth="1"/>
    <col min="7174" max="7174" width="12.875" customWidth="1"/>
    <col min="7175" max="7397" width="9.125" customWidth="1"/>
    <col min="7425" max="7425" width="31.25" customWidth="1"/>
    <col min="7426" max="7426" width="9.125" customWidth="1"/>
    <col min="7427" max="7427" width="10" customWidth="1"/>
    <col min="7428" max="7428" width="9.125" customWidth="1"/>
    <col min="7429" max="7429" width="11.5" customWidth="1"/>
    <col min="7430" max="7430" width="12.875" customWidth="1"/>
    <col min="7431" max="7653" width="9.125" customWidth="1"/>
    <col min="7681" max="7681" width="31.25" customWidth="1"/>
    <col min="7682" max="7682" width="9.125" customWidth="1"/>
    <col min="7683" max="7683" width="10" customWidth="1"/>
    <col min="7684" max="7684" width="9.125" customWidth="1"/>
    <col min="7685" max="7685" width="11.5" customWidth="1"/>
    <col min="7686" max="7686" width="12.875" customWidth="1"/>
    <col min="7687" max="7909" width="9.125" customWidth="1"/>
    <col min="7937" max="7937" width="31.25" customWidth="1"/>
    <col min="7938" max="7938" width="9.125" customWidth="1"/>
    <col min="7939" max="7939" width="10" customWidth="1"/>
    <col min="7940" max="7940" width="9.125" customWidth="1"/>
    <col min="7941" max="7941" width="11.5" customWidth="1"/>
    <col min="7942" max="7942" width="12.875" customWidth="1"/>
    <col min="7943" max="8165" width="9.125" customWidth="1"/>
    <col min="8193" max="8193" width="31.25" customWidth="1"/>
    <col min="8194" max="8194" width="9.125" customWidth="1"/>
    <col min="8195" max="8195" width="10" customWidth="1"/>
    <col min="8196" max="8196" width="9.125" customWidth="1"/>
    <col min="8197" max="8197" width="11.5" customWidth="1"/>
    <col min="8198" max="8198" width="12.875" customWidth="1"/>
    <col min="8199" max="8421" width="9.125" customWidth="1"/>
    <col min="8449" max="8449" width="31.25" customWidth="1"/>
    <col min="8450" max="8450" width="9.125" customWidth="1"/>
    <col min="8451" max="8451" width="10" customWidth="1"/>
    <col min="8452" max="8452" width="9.125" customWidth="1"/>
    <col min="8453" max="8453" width="11.5" customWidth="1"/>
    <col min="8454" max="8454" width="12.875" customWidth="1"/>
    <col min="8455" max="8677" width="9.125" customWidth="1"/>
    <col min="8705" max="8705" width="31.25" customWidth="1"/>
    <col min="8706" max="8706" width="9.125" customWidth="1"/>
    <col min="8707" max="8707" width="10" customWidth="1"/>
    <col min="8708" max="8708" width="9.125" customWidth="1"/>
    <col min="8709" max="8709" width="11.5" customWidth="1"/>
    <col min="8710" max="8710" width="12.875" customWidth="1"/>
    <col min="8711" max="8933" width="9.125" customWidth="1"/>
    <col min="8961" max="8961" width="31.25" customWidth="1"/>
    <col min="8962" max="8962" width="9.125" customWidth="1"/>
    <col min="8963" max="8963" width="10" customWidth="1"/>
    <col min="8964" max="8964" width="9.125" customWidth="1"/>
    <col min="8965" max="8965" width="11.5" customWidth="1"/>
    <col min="8966" max="8966" width="12.875" customWidth="1"/>
    <col min="8967" max="9189" width="9.125" customWidth="1"/>
    <col min="9217" max="9217" width="31.25" customWidth="1"/>
    <col min="9218" max="9218" width="9.125" customWidth="1"/>
    <col min="9219" max="9219" width="10" customWidth="1"/>
    <col min="9220" max="9220" width="9.125" customWidth="1"/>
    <col min="9221" max="9221" width="11.5" customWidth="1"/>
    <col min="9222" max="9222" width="12.875" customWidth="1"/>
    <col min="9223" max="9445" width="9.125" customWidth="1"/>
    <col min="9473" max="9473" width="31.25" customWidth="1"/>
    <col min="9474" max="9474" width="9.125" customWidth="1"/>
    <col min="9475" max="9475" width="10" customWidth="1"/>
    <col min="9476" max="9476" width="9.125" customWidth="1"/>
    <col min="9477" max="9477" width="11.5" customWidth="1"/>
    <col min="9478" max="9478" width="12.875" customWidth="1"/>
    <col min="9479" max="9701" width="9.125" customWidth="1"/>
    <col min="9729" max="9729" width="31.25" customWidth="1"/>
    <col min="9730" max="9730" width="9.125" customWidth="1"/>
    <col min="9731" max="9731" width="10" customWidth="1"/>
    <col min="9732" max="9732" width="9.125" customWidth="1"/>
    <col min="9733" max="9733" width="11.5" customWidth="1"/>
    <col min="9734" max="9734" width="12.875" customWidth="1"/>
    <col min="9735" max="9957" width="9.125" customWidth="1"/>
    <col min="9985" max="9985" width="31.25" customWidth="1"/>
    <col min="9986" max="9986" width="9.125" customWidth="1"/>
    <col min="9987" max="9987" width="10" customWidth="1"/>
    <col min="9988" max="9988" width="9.125" customWidth="1"/>
    <col min="9989" max="9989" width="11.5" customWidth="1"/>
    <col min="9990" max="9990" width="12.875" customWidth="1"/>
    <col min="9991" max="10213" width="9.125" customWidth="1"/>
    <col min="10241" max="10241" width="31.25" customWidth="1"/>
    <col min="10242" max="10242" width="9.125" customWidth="1"/>
    <col min="10243" max="10243" width="10" customWidth="1"/>
    <col min="10244" max="10244" width="9.125" customWidth="1"/>
    <col min="10245" max="10245" width="11.5" customWidth="1"/>
    <col min="10246" max="10246" width="12.875" customWidth="1"/>
    <col min="10247" max="10469" width="9.125" customWidth="1"/>
    <col min="10497" max="10497" width="31.25" customWidth="1"/>
    <col min="10498" max="10498" width="9.125" customWidth="1"/>
    <col min="10499" max="10499" width="10" customWidth="1"/>
    <col min="10500" max="10500" width="9.125" customWidth="1"/>
    <col min="10501" max="10501" width="11.5" customWidth="1"/>
    <col min="10502" max="10502" width="12.875" customWidth="1"/>
    <col min="10503" max="10725" width="9.125" customWidth="1"/>
    <col min="10753" max="10753" width="31.25" customWidth="1"/>
    <col min="10754" max="10754" width="9.125" customWidth="1"/>
    <col min="10755" max="10755" width="10" customWidth="1"/>
    <col min="10756" max="10756" width="9.125" customWidth="1"/>
    <col min="10757" max="10757" width="11.5" customWidth="1"/>
    <col min="10758" max="10758" width="12.875" customWidth="1"/>
    <col min="10759" max="10981" width="9.125" customWidth="1"/>
    <col min="11009" max="11009" width="31.25" customWidth="1"/>
    <col min="11010" max="11010" width="9.125" customWidth="1"/>
    <col min="11011" max="11011" width="10" customWidth="1"/>
    <col min="11012" max="11012" width="9.125" customWidth="1"/>
    <col min="11013" max="11013" width="11.5" customWidth="1"/>
    <col min="11014" max="11014" width="12.875" customWidth="1"/>
    <col min="11015" max="11237" width="9.125" customWidth="1"/>
    <col min="11265" max="11265" width="31.25" customWidth="1"/>
    <col min="11266" max="11266" width="9.125" customWidth="1"/>
    <col min="11267" max="11267" width="10" customWidth="1"/>
    <col min="11268" max="11268" width="9.125" customWidth="1"/>
    <col min="11269" max="11269" width="11.5" customWidth="1"/>
    <col min="11270" max="11270" width="12.875" customWidth="1"/>
    <col min="11271" max="11493" width="9.125" customWidth="1"/>
    <col min="11521" max="11521" width="31.25" customWidth="1"/>
    <col min="11522" max="11522" width="9.125" customWidth="1"/>
    <col min="11523" max="11523" width="10" customWidth="1"/>
    <col min="11524" max="11524" width="9.125" customWidth="1"/>
    <col min="11525" max="11525" width="11.5" customWidth="1"/>
    <col min="11526" max="11526" width="12.875" customWidth="1"/>
    <col min="11527" max="11749" width="9.125" customWidth="1"/>
    <col min="11777" max="11777" width="31.25" customWidth="1"/>
    <col min="11778" max="11778" width="9.125" customWidth="1"/>
    <col min="11779" max="11779" width="10" customWidth="1"/>
    <col min="11780" max="11780" width="9.125" customWidth="1"/>
    <col min="11781" max="11781" width="11.5" customWidth="1"/>
    <col min="11782" max="11782" width="12.875" customWidth="1"/>
    <col min="11783" max="12005" width="9.125" customWidth="1"/>
    <col min="12033" max="12033" width="31.25" customWidth="1"/>
    <col min="12034" max="12034" width="9.125" customWidth="1"/>
    <col min="12035" max="12035" width="10" customWidth="1"/>
    <col min="12036" max="12036" width="9.125" customWidth="1"/>
    <col min="12037" max="12037" width="11.5" customWidth="1"/>
    <col min="12038" max="12038" width="12.875" customWidth="1"/>
    <col min="12039" max="12261" width="9.125" customWidth="1"/>
    <col min="12289" max="12289" width="31.25" customWidth="1"/>
    <col min="12290" max="12290" width="9.125" customWidth="1"/>
    <col min="12291" max="12291" width="10" customWidth="1"/>
    <col min="12292" max="12292" width="9.125" customWidth="1"/>
    <col min="12293" max="12293" width="11.5" customWidth="1"/>
    <col min="12294" max="12294" width="12.875" customWidth="1"/>
    <col min="12295" max="12517" width="9.125" customWidth="1"/>
    <col min="12545" max="12545" width="31.25" customWidth="1"/>
    <col min="12546" max="12546" width="9.125" customWidth="1"/>
    <col min="12547" max="12547" width="10" customWidth="1"/>
    <col min="12548" max="12548" width="9.125" customWidth="1"/>
    <col min="12549" max="12549" width="11.5" customWidth="1"/>
    <col min="12550" max="12550" width="12.875" customWidth="1"/>
    <col min="12551" max="12773" width="9.125" customWidth="1"/>
    <col min="12801" max="12801" width="31.25" customWidth="1"/>
    <col min="12802" max="12802" width="9.125" customWidth="1"/>
    <col min="12803" max="12803" width="10" customWidth="1"/>
    <col min="12804" max="12804" width="9.125" customWidth="1"/>
    <col min="12805" max="12805" width="11.5" customWidth="1"/>
    <col min="12806" max="12806" width="12.875" customWidth="1"/>
    <col min="12807" max="13029" width="9.125" customWidth="1"/>
    <col min="13057" max="13057" width="31.25" customWidth="1"/>
    <col min="13058" max="13058" width="9.125" customWidth="1"/>
    <col min="13059" max="13059" width="10" customWidth="1"/>
    <col min="13060" max="13060" width="9.125" customWidth="1"/>
    <col min="13061" max="13061" width="11.5" customWidth="1"/>
    <col min="13062" max="13062" width="12.875" customWidth="1"/>
    <col min="13063" max="13285" width="9.125" customWidth="1"/>
    <col min="13313" max="13313" width="31.25" customWidth="1"/>
    <col min="13314" max="13314" width="9.125" customWidth="1"/>
    <col min="13315" max="13315" width="10" customWidth="1"/>
    <col min="13316" max="13316" width="9.125" customWidth="1"/>
    <col min="13317" max="13317" width="11.5" customWidth="1"/>
    <col min="13318" max="13318" width="12.875" customWidth="1"/>
    <col min="13319" max="13541" width="9.125" customWidth="1"/>
    <col min="13569" max="13569" width="31.25" customWidth="1"/>
    <col min="13570" max="13570" width="9.125" customWidth="1"/>
    <col min="13571" max="13571" width="10" customWidth="1"/>
    <col min="13572" max="13572" width="9.125" customWidth="1"/>
    <col min="13573" max="13573" width="11.5" customWidth="1"/>
    <col min="13574" max="13574" width="12.875" customWidth="1"/>
    <col min="13575" max="13797" width="9.125" customWidth="1"/>
    <col min="13825" max="13825" width="31.25" customWidth="1"/>
    <col min="13826" max="13826" width="9.125" customWidth="1"/>
    <col min="13827" max="13827" width="10" customWidth="1"/>
    <col min="13828" max="13828" width="9.125" customWidth="1"/>
    <col min="13829" max="13829" width="11.5" customWidth="1"/>
    <col min="13830" max="13830" width="12.875" customWidth="1"/>
    <col min="13831" max="14053" width="9.125" customWidth="1"/>
    <col min="14081" max="14081" width="31.25" customWidth="1"/>
    <col min="14082" max="14082" width="9.125" customWidth="1"/>
    <col min="14083" max="14083" width="10" customWidth="1"/>
    <col min="14084" max="14084" width="9.125" customWidth="1"/>
    <col min="14085" max="14085" width="11.5" customWidth="1"/>
    <col min="14086" max="14086" width="12.875" customWidth="1"/>
    <col min="14087" max="14309" width="9.125" customWidth="1"/>
    <col min="14337" max="14337" width="31.25" customWidth="1"/>
    <col min="14338" max="14338" width="9.125" customWidth="1"/>
    <col min="14339" max="14339" width="10" customWidth="1"/>
    <col min="14340" max="14340" width="9.125" customWidth="1"/>
    <col min="14341" max="14341" width="11.5" customWidth="1"/>
    <col min="14342" max="14342" width="12.875" customWidth="1"/>
    <col min="14343" max="14565" width="9.125" customWidth="1"/>
    <col min="14593" max="14593" width="31.25" customWidth="1"/>
    <col min="14594" max="14594" width="9.125" customWidth="1"/>
    <col min="14595" max="14595" width="10" customWidth="1"/>
    <col min="14596" max="14596" width="9.125" customWidth="1"/>
    <col min="14597" max="14597" width="11.5" customWidth="1"/>
    <col min="14598" max="14598" width="12.875" customWidth="1"/>
    <col min="14599" max="14821" width="9.125" customWidth="1"/>
    <col min="14849" max="14849" width="31.25" customWidth="1"/>
    <col min="14850" max="14850" width="9.125" customWidth="1"/>
    <col min="14851" max="14851" width="10" customWidth="1"/>
    <col min="14852" max="14852" width="9.125" customWidth="1"/>
    <col min="14853" max="14853" width="11.5" customWidth="1"/>
    <col min="14854" max="14854" width="12.875" customWidth="1"/>
    <col min="14855" max="15077" width="9.125" customWidth="1"/>
    <col min="15105" max="15105" width="31.25" customWidth="1"/>
    <col min="15106" max="15106" width="9.125" customWidth="1"/>
    <col min="15107" max="15107" width="10" customWidth="1"/>
    <col min="15108" max="15108" width="9.125" customWidth="1"/>
    <col min="15109" max="15109" width="11.5" customWidth="1"/>
    <col min="15110" max="15110" width="12.875" customWidth="1"/>
    <col min="15111" max="15333" width="9.125" customWidth="1"/>
    <col min="15361" max="15361" width="31.25" customWidth="1"/>
    <col min="15362" max="15362" width="9.125" customWidth="1"/>
    <col min="15363" max="15363" width="10" customWidth="1"/>
    <col min="15364" max="15364" width="9.125" customWidth="1"/>
    <col min="15365" max="15365" width="11.5" customWidth="1"/>
    <col min="15366" max="15366" width="12.875" customWidth="1"/>
    <col min="15367" max="15589" width="9.125" customWidth="1"/>
    <col min="15617" max="15617" width="31.25" customWidth="1"/>
    <col min="15618" max="15618" width="9.125" customWidth="1"/>
    <col min="15619" max="15619" width="10" customWidth="1"/>
    <col min="15620" max="15620" width="9.125" customWidth="1"/>
    <col min="15621" max="15621" width="11.5" customWidth="1"/>
    <col min="15622" max="15622" width="12.875" customWidth="1"/>
    <col min="15623" max="15845" width="9.125" customWidth="1"/>
    <col min="15873" max="15873" width="31.25" customWidth="1"/>
    <col min="15874" max="15874" width="9.125" customWidth="1"/>
    <col min="15875" max="15875" width="10" customWidth="1"/>
    <col min="15876" max="15876" width="9.125" customWidth="1"/>
    <col min="15877" max="15877" width="11.5" customWidth="1"/>
    <col min="15878" max="15878" width="12.875" customWidth="1"/>
    <col min="15879" max="16101" width="9.125" customWidth="1"/>
    <col min="16129" max="16129" width="31.25" customWidth="1"/>
    <col min="16130" max="16130" width="9.125" customWidth="1"/>
    <col min="16131" max="16131" width="10" customWidth="1"/>
    <col min="16132" max="16132" width="9.125" customWidth="1"/>
    <col min="16133" max="16133" width="11.5" customWidth="1"/>
    <col min="16134" max="16134" width="12.875" customWidth="1"/>
    <col min="16135" max="16357" width="9.125" customWidth="1"/>
  </cols>
  <sheetData>
    <row r="1" spans="1:6" s="146" customFormat="1" ht="18" customHeight="1">
      <c r="A1" s="9" t="s">
        <v>225</v>
      </c>
    </row>
    <row r="2" spans="1:6" ht="32.25" customHeight="1">
      <c r="A2" s="170" t="s">
        <v>215</v>
      </c>
      <c r="B2" s="170"/>
      <c r="C2" s="170"/>
      <c r="D2" s="170"/>
      <c r="E2" s="170"/>
      <c r="F2" s="171"/>
    </row>
    <row r="3" spans="1:6" ht="21" customHeight="1">
      <c r="A3" s="66" t="s">
        <v>165</v>
      </c>
      <c r="B3" s="89"/>
      <c r="C3" s="89"/>
      <c r="D3" s="89"/>
      <c r="E3" s="89"/>
      <c r="F3" s="89" t="s">
        <v>103</v>
      </c>
    </row>
    <row r="4" spans="1:6" ht="30.75" customHeight="1">
      <c r="A4" s="74" t="s">
        <v>82</v>
      </c>
      <c r="B4" s="74" t="s">
        <v>104</v>
      </c>
      <c r="C4" s="74" t="s">
        <v>105</v>
      </c>
      <c r="D4" s="74" t="s">
        <v>35</v>
      </c>
      <c r="E4" s="68" t="s">
        <v>106</v>
      </c>
      <c r="F4" s="8" t="s">
        <v>88</v>
      </c>
    </row>
    <row r="5" spans="1:6" ht="28.5" customHeight="1">
      <c r="A5" s="138" t="s">
        <v>185</v>
      </c>
      <c r="B5" s="56">
        <f>B6+B10</f>
        <v>918310</v>
      </c>
      <c r="C5" s="56">
        <f t="shared" ref="C5:D5" si="0">C6+C10</f>
        <v>1051360</v>
      </c>
      <c r="D5" s="56">
        <f t="shared" si="0"/>
        <v>811383</v>
      </c>
      <c r="E5" s="57">
        <f>IF(C5=0,0,D5/C5)</f>
        <v>0.771746119312129</v>
      </c>
      <c r="F5" s="75"/>
    </row>
    <row r="6" spans="1:6" ht="28.5" customHeight="1">
      <c r="A6" s="125" t="s">
        <v>186</v>
      </c>
      <c r="B6" s="56">
        <f>SUM(B7:B9)</f>
        <v>900000</v>
      </c>
      <c r="C6" s="56">
        <f t="shared" ref="C6:D6" si="1">SUM(C7:C9)</f>
        <v>1000658</v>
      </c>
      <c r="D6" s="56">
        <f t="shared" si="1"/>
        <v>782598</v>
      </c>
      <c r="E6" s="57">
        <f t="shared" ref="E6:E27" si="2">IF(C6=0,0,D6/C6)</f>
        <v>0.78208338912995246</v>
      </c>
      <c r="F6" s="76"/>
    </row>
    <row r="7" spans="1:6" ht="28.5" customHeight="1">
      <c r="A7" s="139" t="s">
        <v>187</v>
      </c>
      <c r="B7" s="56">
        <v>872000</v>
      </c>
      <c r="C7" s="56">
        <v>965842</v>
      </c>
      <c r="D7" s="56">
        <v>755161</v>
      </c>
      <c r="E7" s="57">
        <f t="shared" si="2"/>
        <v>0.78186804881129623</v>
      </c>
      <c r="F7" s="75"/>
    </row>
    <row r="8" spans="1:6" ht="28.5" customHeight="1">
      <c r="A8" s="139" t="s">
        <v>188</v>
      </c>
      <c r="B8" s="56">
        <v>26000</v>
      </c>
      <c r="C8" s="56">
        <v>28669</v>
      </c>
      <c r="D8" s="56">
        <v>27437</v>
      </c>
      <c r="E8" s="57">
        <f t="shared" si="2"/>
        <v>0.95702675363633194</v>
      </c>
      <c r="F8" s="75"/>
    </row>
    <row r="9" spans="1:6" ht="28.5" customHeight="1">
      <c r="A9" s="139" t="s">
        <v>189</v>
      </c>
      <c r="B9" s="56">
        <v>2000</v>
      </c>
      <c r="C9" s="56">
        <v>6147</v>
      </c>
      <c r="D9" s="56"/>
      <c r="E9" s="57">
        <f t="shared" si="2"/>
        <v>0</v>
      </c>
      <c r="F9" s="75"/>
    </row>
    <row r="10" spans="1:6" ht="28.5" customHeight="1">
      <c r="A10" s="140" t="s">
        <v>190</v>
      </c>
      <c r="B10" s="56">
        <f>SUM(B11:B27)</f>
        <v>18310</v>
      </c>
      <c r="C10" s="56">
        <f t="shared" ref="C10:D10" si="3">SUM(C11:C27)</f>
        <v>50702</v>
      </c>
      <c r="D10" s="56">
        <f t="shared" si="3"/>
        <v>28785</v>
      </c>
      <c r="E10" s="57">
        <f t="shared" si="2"/>
        <v>0.5677290836653387</v>
      </c>
      <c r="F10" s="76"/>
    </row>
    <row r="11" spans="1:6" ht="28.5" customHeight="1">
      <c r="A11" s="139" t="s">
        <v>191</v>
      </c>
      <c r="B11" s="56"/>
      <c r="C11" s="56">
        <v>356</v>
      </c>
      <c r="D11" s="56">
        <v>340</v>
      </c>
      <c r="E11" s="57">
        <f t="shared" si="2"/>
        <v>0.9550561797752809</v>
      </c>
      <c r="F11" s="76"/>
    </row>
    <row r="12" spans="1:6" ht="28.5" customHeight="1">
      <c r="A12" s="139" t="s">
        <v>192</v>
      </c>
      <c r="B12" s="56"/>
      <c r="C12" s="56">
        <v>100</v>
      </c>
      <c r="D12" s="56">
        <v>100</v>
      </c>
      <c r="E12" s="57">
        <f t="shared" si="2"/>
        <v>1</v>
      </c>
      <c r="F12" s="76"/>
    </row>
    <row r="13" spans="1:6" ht="28.5" customHeight="1">
      <c r="A13" s="139" t="s">
        <v>193</v>
      </c>
      <c r="B13" s="56"/>
      <c r="C13" s="56">
        <v>766</v>
      </c>
      <c r="D13" s="56">
        <v>732</v>
      </c>
      <c r="E13" s="57">
        <f t="shared" si="2"/>
        <v>0.95561357702349869</v>
      </c>
      <c r="F13" s="76"/>
    </row>
    <row r="14" spans="1:6" ht="28.5" customHeight="1">
      <c r="A14" s="139" t="s">
        <v>194</v>
      </c>
      <c r="B14" s="56"/>
      <c r="C14" s="56">
        <v>25</v>
      </c>
      <c r="D14" s="56">
        <v>25</v>
      </c>
      <c r="E14" s="57">
        <f t="shared" si="2"/>
        <v>1</v>
      </c>
      <c r="F14" s="75"/>
    </row>
    <row r="15" spans="1:6" ht="28.5" customHeight="1">
      <c r="A15" s="139" t="s">
        <v>195</v>
      </c>
      <c r="B15" s="56">
        <v>1000</v>
      </c>
      <c r="C15" s="56">
        <v>4906</v>
      </c>
      <c r="D15" s="56">
        <v>931</v>
      </c>
      <c r="E15" s="57">
        <f t="shared" si="2"/>
        <v>0.18976763147166734</v>
      </c>
      <c r="F15" s="75"/>
    </row>
    <row r="16" spans="1:6" ht="28.5" customHeight="1">
      <c r="A16" s="139" t="s">
        <v>196</v>
      </c>
      <c r="B16" s="56">
        <v>200</v>
      </c>
      <c r="C16" s="56">
        <v>628</v>
      </c>
      <c r="D16" s="56">
        <v>373</v>
      </c>
      <c r="E16" s="57">
        <f t="shared" si="2"/>
        <v>0.5939490445859873</v>
      </c>
      <c r="F16" s="76"/>
    </row>
    <row r="17" spans="1:6" ht="28.5" customHeight="1">
      <c r="A17" s="139" t="s">
        <v>197</v>
      </c>
      <c r="B17" s="56">
        <v>1500</v>
      </c>
      <c r="C17" s="56">
        <v>1944</v>
      </c>
      <c r="D17" s="56">
        <v>919</v>
      </c>
      <c r="E17" s="57">
        <f t="shared" si="2"/>
        <v>0.47273662551440332</v>
      </c>
      <c r="F17" s="75"/>
    </row>
    <row r="18" spans="1:6" ht="28.5" customHeight="1">
      <c r="A18" s="139" t="s">
        <v>198</v>
      </c>
      <c r="B18" s="56"/>
      <c r="C18" s="56">
        <v>10913</v>
      </c>
      <c r="D18" s="56">
        <v>10125</v>
      </c>
      <c r="E18" s="57">
        <f t="shared" si="2"/>
        <v>0.9277925410061395</v>
      </c>
      <c r="F18" s="75"/>
    </row>
    <row r="19" spans="1:6" ht="28.5" customHeight="1">
      <c r="A19" s="139" t="s">
        <v>199</v>
      </c>
      <c r="B19" s="56">
        <v>9000</v>
      </c>
      <c r="C19" s="56">
        <v>8276</v>
      </c>
      <c r="D19" s="56">
        <v>3108</v>
      </c>
      <c r="E19" s="57">
        <f t="shared" si="2"/>
        <v>0.37554374093765103</v>
      </c>
      <c r="F19" s="76"/>
    </row>
    <row r="20" spans="1:6" ht="28.5" customHeight="1">
      <c r="A20" s="139" t="s">
        <v>200</v>
      </c>
      <c r="B20" s="56"/>
      <c r="C20" s="56">
        <v>159</v>
      </c>
      <c r="D20" s="56">
        <v>150</v>
      </c>
      <c r="E20" s="57">
        <f t="shared" si="2"/>
        <v>0.94339622641509435</v>
      </c>
      <c r="F20" s="76"/>
    </row>
    <row r="21" spans="1:6" ht="28.5" customHeight="1">
      <c r="A21" s="139" t="s">
        <v>201</v>
      </c>
      <c r="B21" s="56">
        <v>105</v>
      </c>
      <c r="C21" s="56">
        <v>229</v>
      </c>
      <c r="D21" s="56">
        <v>91</v>
      </c>
      <c r="E21" s="57">
        <f t="shared" si="2"/>
        <v>0.39737991266375544</v>
      </c>
      <c r="F21" s="76"/>
    </row>
    <row r="22" spans="1:6" ht="28.5" customHeight="1">
      <c r="A22" s="139" t="s">
        <v>202</v>
      </c>
      <c r="B22" s="56">
        <v>805</v>
      </c>
      <c r="C22" s="56">
        <v>2492</v>
      </c>
      <c r="D22" s="56">
        <v>1874</v>
      </c>
      <c r="E22" s="57">
        <f t="shared" si="2"/>
        <v>0.7520064205457464</v>
      </c>
      <c r="F22" s="75"/>
    </row>
    <row r="23" spans="1:6" ht="28.5" customHeight="1">
      <c r="A23" s="139" t="s">
        <v>203</v>
      </c>
      <c r="B23" s="56">
        <v>4700</v>
      </c>
      <c r="C23" s="56">
        <v>7303</v>
      </c>
      <c r="D23" s="56">
        <v>5038</v>
      </c>
      <c r="E23" s="57">
        <f t="shared" si="2"/>
        <v>0.68985348486923181</v>
      </c>
      <c r="F23" s="76"/>
    </row>
    <row r="24" spans="1:6" ht="28.5" customHeight="1">
      <c r="A24" s="139" t="s">
        <v>204</v>
      </c>
      <c r="B24" s="56"/>
      <c r="C24" s="56">
        <v>101</v>
      </c>
      <c r="D24" s="56">
        <v>101</v>
      </c>
      <c r="E24" s="57">
        <f t="shared" si="2"/>
        <v>1</v>
      </c>
      <c r="F24" s="75"/>
    </row>
    <row r="25" spans="1:6" ht="28.5" customHeight="1">
      <c r="A25" s="139" t="s">
        <v>205</v>
      </c>
      <c r="B25" s="56"/>
      <c r="C25" s="56">
        <v>1309</v>
      </c>
      <c r="D25" s="56">
        <v>1309</v>
      </c>
      <c r="E25" s="57">
        <f t="shared" si="2"/>
        <v>1</v>
      </c>
      <c r="F25" s="75"/>
    </row>
    <row r="26" spans="1:6" ht="28.5" customHeight="1">
      <c r="A26" s="139" t="s">
        <v>206</v>
      </c>
      <c r="B26" s="56"/>
      <c r="C26" s="56">
        <v>3481</v>
      </c>
      <c r="D26" s="56">
        <v>1384</v>
      </c>
      <c r="E26" s="57">
        <f t="shared" si="2"/>
        <v>0.39758690031600114</v>
      </c>
      <c r="F26" s="75"/>
    </row>
    <row r="27" spans="1:6" ht="28.5" customHeight="1">
      <c r="A27" s="139" t="s">
        <v>207</v>
      </c>
      <c r="B27" s="56">
        <v>1000</v>
      </c>
      <c r="C27" s="56">
        <v>7714</v>
      </c>
      <c r="D27" s="56">
        <v>2185</v>
      </c>
      <c r="E27" s="57">
        <f t="shared" si="2"/>
        <v>0.28325123152709358</v>
      </c>
      <c r="F27" s="75"/>
    </row>
    <row r="28" spans="1:6" ht="14.25">
      <c r="A28" s="77"/>
      <c r="B28" s="77"/>
      <c r="C28" s="77"/>
      <c r="D28" s="77"/>
      <c r="E28" s="77"/>
    </row>
    <row r="29" spans="1:6" ht="14.25">
      <c r="A29" s="77"/>
      <c r="B29" s="77"/>
      <c r="C29" s="77"/>
      <c r="D29" s="77"/>
      <c r="E29" s="77"/>
    </row>
    <row r="30" spans="1:6" ht="14.25">
      <c r="A30" s="77"/>
      <c r="B30" s="77"/>
      <c r="C30" s="78"/>
      <c r="D30" s="77"/>
      <c r="E30" s="77"/>
    </row>
    <row r="31" spans="1:6" ht="14.25">
      <c r="A31" s="77"/>
      <c r="B31" s="77"/>
      <c r="C31" s="77"/>
      <c r="D31" s="77"/>
      <c r="E31" s="77"/>
    </row>
    <row r="32" spans="1:6" ht="14.25">
      <c r="A32" s="77"/>
      <c r="B32" s="77"/>
      <c r="C32" s="77"/>
      <c r="D32" s="77"/>
      <c r="E32" s="77"/>
    </row>
    <row r="33" spans="1:5" ht="14.25">
      <c r="A33" s="77"/>
      <c r="B33" s="77"/>
      <c r="C33" s="77"/>
      <c r="D33" s="77"/>
      <c r="E33" s="77"/>
    </row>
    <row r="34" spans="1:5" ht="14.25">
      <c r="A34" s="77"/>
      <c r="B34" s="77"/>
      <c r="C34" s="77"/>
      <c r="D34" s="77"/>
      <c r="E34" s="77"/>
    </row>
    <row r="35" spans="1:5" ht="14.25">
      <c r="A35" s="77"/>
      <c r="B35" s="77"/>
      <c r="C35" s="77"/>
      <c r="D35" s="77"/>
      <c r="E35" s="77"/>
    </row>
    <row r="36" spans="1:5" ht="14.25">
      <c r="A36" s="77"/>
      <c r="B36" s="77"/>
      <c r="C36" s="77"/>
      <c r="D36" s="77"/>
      <c r="E36" s="77"/>
    </row>
    <row r="37" spans="1:5" ht="14.25">
      <c r="A37" s="77"/>
      <c r="B37" s="77"/>
      <c r="C37" s="77"/>
      <c r="D37" s="77"/>
      <c r="E37" s="77"/>
    </row>
    <row r="38" spans="1:5" ht="14.25">
      <c r="A38" s="77"/>
      <c r="B38" s="77"/>
      <c r="C38" s="77"/>
      <c r="D38" s="77"/>
      <c r="E38" s="77"/>
    </row>
    <row r="39" spans="1:5" ht="14.25">
      <c r="A39" s="77"/>
      <c r="B39" s="77"/>
      <c r="C39" s="77"/>
      <c r="D39" s="77"/>
      <c r="E39" s="77"/>
    </row>
    <row r="40" spans="1:5" ht="14.25">
      <c r="A40" s="77"/>
      <c r="B40" s="77"/>
      <c r="C40" s="77"/>
      <c r="D40" s="77"/>
      <c r="E40" s="77"/>
    </row>
    <row r="41" spans="1:5" ht="14.25">
      <c r="A41" s="77"/>
      <c r="B41" s="77"/>
      <c r="C41" s="77"/>
      <c r="D41" s="77"/>
      <c r="E41" s="77"/>
    </row>
    <row r="42" spans="1:5" ht="14.25">
      <c r="A42" s="77"/>
      <c r="B42" s="77"/>
      <c r="C42" s="77"/>
      <c r="D42" s="77"/>
      <c r="E42" s="77"/>
    </row>
    <row r="43" spans="1:5" ht="14.25">
      <c r="A43" s="77"/>
      <c r="B43" s="77"/>
      <c r="C43" s="77"/>
      <c r="D43" s="77"/>
      <c r="E43" s="77"/>
    </row>
    <row r="44" spans="1:5" ht="14.25">
      <c r="A44" s="77"/>
      <c r="B44" s="77"/>
      <c r="C44" s="77"/>
      <c r="D44" s="77"/>
      <c r="E44" s="77"/>
    </row>
    <row r="45" spans="1:5" ht="14.25">
      <c r="A45" s="77"/>
      <c r="B45" s="77"/>
      <c r="C45" s="77"/>
      <c r="D45" s="77"/>
      <c r="E45" s="77"/>
    </row>
    <row r="46" spans="1:5" ht="14.25">
      <c r="A46" s="77"/>
      <c r="B46" s="77"/>
      <c r="C46" s="77"/>
      <c r="D46" s="77"/>
      <c r="E46" s="77"/>
    </row>
    <row r="47" spans="1:5" ht="14.25">
      <c r="A47" s="77"/>
      <c r="B47" s="77"/>
      <c r="C47" s="77"/>
      <c r="D47" s="77"/>
      <c r="E47" s="77"/>
    </row>
    <row r="48" spans="1:5" ht="14.25">
      <c r="A48" s="77"/>
      <c r="B48" s="77"/>
      <c r="C48" s="77"/>
      <c r="D48" s="77"/>
      <c r="E48" s="77"/>
    </row>
    <row r="49" spans="1:5" ht="14.25">
      <c r="A49" s="77"/>
      <c r="B49" s="77"/>
      <c r="C49" s="77"/>
      <c r="D49" s="77"/>
      <c r="E49" s="77"/>
    </row>
    <row r="50" spans="1:5" ht="14.25">
      <c r="A50" s="77"/>
      <c r="B50" s="77"/>
      <c r="C50" s="77"/>
      <c r="D50" s="77"/>
      <c r="E50" s="77"/>
    </row>
    <row r="51" spans="1:5" ht="14.25">
      <c r="A51" s="77"/>
      <c r="B51" s="77"/>
      <c r="C51" s="77"/>
      <c r="D51" s="77"/>
      <c r="E51" s="77"/>
    </row>
    <row r="52" spans="1:5" ht="14.25">
      <c r="A52" s="77"/>
      <c r="B52" s="77"/>
      <c r="C52" s="77"/>
      <c r="D52" s="77"/>
      <c r="E52" s="77"/>
    </row>
    <row r="53" spans="1:5" ht="14.25">
      <c r="A53" s="77"/>
      <c r="B53" s="77"/>
      <c r="C53" s="77"/>
      <c r="D53" s="77"/>
      <c r="E53" s="77"/>
    </row>
    <row r="54" spans="1:5" ht="14.25">
      <c r="A54" s="77"/>
      <c r="B54" s="77"/>
      <c r="C54" s="77"/>
      <c r="D54" s="77"/>
      <c r="E54" s="77"/>
    </row>
    <row r="55" spans="1:5" ht="14.25">
      <c r="A55" s="77"/>
      <c r="B55" s="77"/>
      <c r="C55" s="77"/>
      <c r="D55" s="77"/>
      <c r="E55" s="77"/>
    </row>
    <row r="56" spans="1:5" ht="14.25">
      <c r="A56" s="77"/>
      <c r="B56" s="77"/>
      <c r="C56" s="77"/>
      <c r="D56" s="77"/>
      <c r="E56" s="77"/>
    </row>
    <row r="57" spans="1:5" ht="14.25">
      <c r="A57" s="77"/>
      <c r="B57" s="77"/>
      <c r="C57" s="77"/>
      <c r="D57" s="77"/>
      <c r="E57" s="77"/>
    </row>
    <row r="58" spans="1:5" ht="14.25">
      <c r="A58" s="77"/>
      <c r="B58" s="77"/>
      <c r="C58" s="77"/>
      <c r="D58" s="77"/>
      <c r="E58" s="77"/>
    </row>
    <row r="59" spans="1:5" ht="14.25">
      <c r="A59" s="77"/>
      <c r="B59" s="77"/>
      <c r="C59" s="77"/>
      <c r="D59" s="77"/>
      <c r="E59" s="77"/>
    </row>
    <row r="60" spans="1:5" ht="14.25">
      <c r="A60" s="77"/>
      <c r="B60" s="77"/>
      <c r="C60" s="77"/>
      <c r="D60" s="77"/>
      <c r="E60" s="77"/>
    </row>
    <row r="61" spans="1:5" ht="14.25">
      <c r="A61" s="77"/>
      <c r="B61" s="77"/>
      <c r="C61" s="77"/>
      <c r="D61" s="77"/>
      <c r="E61" s="77"/>
    </row>
    <row r="62" spans="1:5" ht="14.25">
      <c r="A62" s="77"/>
      <c r="B62" s="77"/>
      <c r="C62" s="77"/>
      <c r="D62" s="77"/>
      <c r="E62" s="77"/>
    </row>
    <row r="63" spans="1:5" ht="14.25">
      <c r="A63" s="77"/>
      <c r="B63" s="77"/>
      <c r="C63" s="77"/>
      <c r="D63" s="77"/>
      <c r="E63" s="77"/>
    </row>
    <row r="64" spans="1:5" ht="14.25">
      <c r="A64" s="77"/>
      <c r="B64" s="77"/>
      <c r="C64" s="77"/>
      <c r="D64" s="77"/>
      <c r="E64" s="77"/>
    </row>
  </sheetData>
  <mergeCells count="1">
    <mergeCell ref="A2:F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9"/>
  <sheetViews>
    <sheetView showZeros="0" workbookViewId="0">
      <selection activeCell="L8" sqref="L8"/>
    </sheetView>
  </sheetViews>
  <sheetFormatPr defaultColWidth="9.125" defaultRowHeight="13.5"/>
  <cols>
    <col min="1" max="1" width="20.875" customWidth="1"/>
    <col min="2" max="2" width="11.125" customWidth="1"/>
    <col min="3" max="3" width="11.625" customWidth="1"/>
    <col min="4" max="4" width="10.625" customWidth="1"/>
    <col min="5" max="5" width="10.75" customWidth="1"/>
    <col min="6" max="6" width="9.75" customWidth="1"/>
    <col min="7" max="7" width="8" customWidth="1"/>
    <col min="224" max="224" width="9.5" customWidth="1"/>
    <col min="225" max="225" width="33" customWidth="1"/>
    <col min="226" max="226" width="12.875" customWidth="1"/>
    <col min="227" max="227" width="10.625" customWidth="1"/>
    <col min="228" max="228" width="11.25" customWidth="1"/>
    <col min="229" max="244" width="12.875" customWidth="1"/>
    <col min="245" max="245" width="12.5" customWidth="1"/>
    <col min="246" max="246" width="12.875" customWidth="1"/>
    <col min="247" max="247" width="16.125" customWidth="1"/>
    <col min="248" max="248" width="19.125" customWidth="1"/>
    <col min="249" max="250" width="13.25" customWidth="1"/>
    <col min="480" max="480" width="9.5" customWidth="1"/>
    <col min="481" max="481" width="33" customWidth="1"/>
    <col min="482" max="482" width="12.875" customWidth="1"/>
    <col min="483" max="483" width="10.625" customWidth="1"/>
    <col min="484" max="484" width="11.25" customWidth="1"/>
    <col min="485" max="500" width="12.875" customWidth="1"/>
    <col min="501" max="501" width="12.5" customWidth="1"/>
    <col min="502" max="502" width="12.875" customWidth="1"/>
    <col min="503" max="503" width="16.125" customWidth="1"/>
    <col min="504" max="504" width="19.125" customWidth="1"/>
    <col min="505" max="506" width="13.25" customWidth="1"/>
    <col min="736" max="736" width="9.5" customWidth="1"/>
    <col min="737" max="737" width="33" customWidth="1"/>
    <col min="738" max="738" width="12.875" customWidth="1"/>
    <col min="739" max="739" width="10.625" customWidth="1"/>
    <col min="740" max="740" width="11.25" customWidth="1"/>
    <col min="741" max="756" width="12.875" customWidth="1"/>
    <col min="757" max="757" width="12.5" customWidth="1"/>
    <col min="758" max="758" width="12.875" customWidth="1"/>
    <col min="759" max="759" width="16.125" customWidth="1"/>
    <col min="760" max="760" width="19.125" customWidth="1"/>
    <col min="761" max="762" width="13.25" customWidth="1"/>
    <col min="992" max="992" width="9.5" customWidth="1"/>
    <col min="993" max="993" width="33" customWidth="1"/>
    <col min="994" max="994" width="12.875" customWidth="1"/>
    <col min="995" max="995" width="10.625" customWidth="1"/>
    <col min="996" max="996" width="11.25" customWidth="1"/>
    <col min="997" max="1012" width="12.875" customWidth="1"/>
    <col min="1013" max="1013" width="12.5" customWidth="1"/>
    <col min="1014" max="1014" width="12.875" customWidth="1"/>
    <col min="1015" max="1015" width="16.125" customWidth="1"/>
    <col min="1016" max="1016" width="19.125" customWidth="1"/>
    <col min="1017" max="1018" width="13.25" customWidth="1"/>
    <col min="1248" max="1248" width="9.5" customWidth="1"/>
    <col min="1249" max="1249" width="33" customWidth="1"/>
    <col min="1250" max="1250" width="12.875" customWidth="1"/>
    <col min="1251" max="1251" width="10.625" customWidth="1"/>
    <col min="1252" max="1252" width="11.25" customWidth="1"/>
    <col min="1253" max="1268" width="12.875" customWidth="1"/>
    <col min="1269" max="1269" width="12.5" customWidth="1"/>
    <col min="1270" max="1270" width="12.875" customWidth="1"/>
    <col min="1271" max="1271" width="16.125" customWidth="1"/>
    <col min="1272" max="1272" width="19.125" customWidth="1"/>
    <col min="1273" max="1274" width="13.25" customWidth="1"/>
    <col min="1504" max="1504" width="9.5" customWidth="1"/>
    <col min="1505" max="1505" width="33" customWidth="1"/>
    <col min="1506" max="1506" width="12.875" customWidth="1"/>
    <col min="1507" max="1507" width="10.625" customWidth="1"/>
    <col min="1508" max="1508" width="11.25" customWidth="1"/>
    <col min="1509" max="1524" width="12.875" customWidth="1"/>
    <col min="1525" max="1525" width="12.5" customWidth="1"/>
    <col min="1526" max="1526" width="12.875" customWidth="1"/>
    <col min="1527" max="1527" width="16.125" customWidth="1"/>
    <col min="1528" max="1528" width="19.125" customWidth="1"/>
    <col min="1529" max="1530" width="13.25" customWidth="1"/>
    <col min="1760" max="1760" width="9.5" customWidth="1"/>
    <col min="1761" max="1761" width="33" customWidth="1"/>
    <col min="1762" max="1762" width="12.875" customWidth="1"/>
    <col min="1763" max="1763" width="10.625" customWidth="1"/>
    <col min="1764" max="1764" width="11.25" customWidth="1"/>
    <col min="1765" max="1780" width="12.875" customWidth="1"/>
    <col min="1781" max="1781" width="12.5" customWidth="1"/>
    <col min="1782" max="1782" width="12.875" customWidth="1"/>
    <col min="1783" max="1783" width="16.125" customWidth="1"/>
    <col min="1784" max="1784" width="19.125" customWidth="1"/>
    <col min="1785" max="1786" width="13.25" customWidth="1"/>
    <col min="2016" max="2016" width="9.5" customWidth="1"/>
    <col min="2017" max="2017" width="33" customWidth="1"/>
    <col min="2018" max="2018" width="12.875" customWidth="1"/>
    <col min="2019" max="2019" width="10.625" customWidth="1"/>
    <col min="2020" max="2020" width="11.25" customWidth="1"/>
    <col min="2021" max="2036" width="12.875" customWidth="1"/>
    <col min="2037" max="2037" width="12.5" customWidth="1"/>
    <col min="2038" max="2038" width="12.875" customWidth="1"/>
    <col min="2039" max="2039" width="16.125" customWidth="1"/>
    <col min="2040" max="2040" width="19.125" customWidth="1"/>
    <col min="2041" max="2042" width="13.25" customWidth="1"/>
    <col min="2272" max="2272" width="9.5" customWidth="1"/>
    <col min="2273" max="2273" width="33" customWidth="1"/>
    <col min="2274" max="2274" width="12.875" customWidth="1"/>
    <col min="2275" max="2275" width="10.625" customWidth="1"/>
    <col min="2276" max="2276" width="11.25" customWidth="1"/>
    <col min="2277" max="2292" width="12.875" customWidth="1"/>
    <col min="2293" max="2293" width="12.5" customWidth="1"/>
    <col min="2294" max="2294" width="12.875" customWidth="1"/>
    <col min="2295" max="2295" width="16.125" customWidth="1"/>
    <col min="2296" max="2296" width="19.125" customWidth="1"/>
    <col min="2297" max="2298" width="13.25" customWidth="1"/>
    <col min="2528" max="2528" width="9.5" customWidth="1"/>
    <col min="2529" max="2529" width="33" customWidth="1"/>
    <col min="2530" max="2530" width="12.875" customWidth="1"/>
    <col min="2531" max="2531" width="10.625" customWidth="1"/>
    <col min="2532" max="2532" width="11.25" customWidth="1"/>
    <col min="2533" max="2548" width="12.875" customWidth="1"/>
    <col min="2549" max="2549" width="12.5" customWidth="1"/>
    <col min="2550" max="2550" width="12.875" customWidth="1"/>
    <col min="2551" max="2551" width="16.125" customWidth="1"/>
    <col min="2552" max="2552" width="19.125" customWidth="1"/>
    <col min="2553" max="2554" width="13.25" customWidth="1"/>
    <col min="2784" max="2784" width="9.5" customWidth="1"/>
    <col min="2785" max="2785" width="33" customWidth="1"/>
    <col min="2786" max="2786" width="12.875" customWidth="1"/>
    <col min="2787" max="2787" width="10.625" customWidth="1"/>
    <col min="2788" max="2788" width="11.25" customWidth="1"/>
    <col min="2789" max="2804" width="12.875" customWidth="1"/>
    <col min="2805" max="2805" width="12.5" customWidth="1"/>
    <col min="2806" max="2806" width="12.875" customWidth="1"/>
    <col min="2807" max="2807" width="16.125" customWidth="1"/>
    <col min="2808" max="2808" width="19.125" customWidth="1"/>
    <col min="2809" max="2810" width="13.25" customWidth="1"/>
    <col min="3040" max="3040" width="9.5" customWidth="1"/>
    <col min="3041" max="3041" width="33" customWidth="1"/>
    <col min="3042" max="3042" width="12.875" customWidth="1"/>
    <col min="3043" max="3043" width="10.625" customWidth="1"/>
    <col min="3044" max="3044" width="11.25" customWidth="1"/>
    <col min="3045" max="3060" width="12.875" customWidth="1"/>
    <col min="3061" max="3061" width="12.5" customWidth="1"/>
    <col min="3062" max="3062" width="12.875" customWidth="1"/>
    <col min="3063" max="3063" width="16.125" customWidth="1"/>
    <col min="3064" max="3064" width="19.125" customWidth="1"/>
    <col min="3065" max="3066" width="13.25" customWidth="1"/>
    <col min="3296" max="3296" width="9.5" customWidth="1"/>
    <col min="3297" max="3297" width="33" customWidth="1"/>
    <col min="3298" max="3298" width="12.875" customWidth="1"/>
    <col min="3299" max="3299" width="10.625" customWidth="1"/>
    <col min="3300" max="3300" width="11.25" customWidth="1"/>
    <col min="3301" max="3316" width="12.875" customWidth="1"/>
    <col min="3317" max="3317" width="12.5" customWidth="1"/>
    <col min="3318" max="3318" width="12.875" customWidth="1"/>
    <col min="3319" max="3319" width="16.125" customWidth="1"/>
    <col min="3320" max="3320" width="19.125" customWidth="1"/>
    <col min="3321" max="3322" width="13.25" customWidth="1"/>
    <col min="3552" max="3552" width="9.5" customWidth="1"/>
    <col min="3553" max="3553" width="33" customWidth="1"/>
    <col min="3554" max="3554" width="12.875" customWidth="1"/>
    <col min="3555" max="3555" width="10.625" customWidth="1"/>
    <col min="3556" max="3556" width="11.25" customWidth="1"/>
    <col min="3557" max="3572" width="12.875" customWidth="1"/>
    <col min="3573" max="3573" width="12.5" customWidth="1"/>
    <col min="3574" max="3574" width="12.875" customWidth="1"/>
    <col min="3575" max="3575" width="16.125" customWidth="1"/>
    <col min="3576" max="3576" width="19.125" customWidth="1"/>
    <col min="3577" max="3578" width="13.25" customWidth="1"/>
    <col min="3808" max="3808" width="9.5" customWidth="1"/>
    <col min="3809" max="3809" width="33" customWidth="1"/>
    <col min="3810" max="3810" width="12.875" customWidth="1"/>
    <col min="3811" max="3811" width="10.625" customWidth="1"/>
    <col min="3812" max="3812" width="11.25" customWidth="1"/>
    <col min="3813" max="3828" width="12.875" customWidth="1"/>
    <col min="3829" max="3829" width="12.5" customWidth="1"/>
    <col min="3830" max="3830" width="12.875" customWidth="1"/>
    <col min="3831" max="3831" width="16.125" customWidth="1"/>
    <col min="3832" max="3832" width="19.125" customWidth="1"/>
    <col min="3833" max="3834" width="13.25" customWidth="1"/>
    <col min="4064" max="4064" width="9.5" customWidth="1"/>
    <col min="4065" max="4065" width="33" customWidth="1"/>
    <col min="4066" max="4066" width="12.875" customWidth="1"/>
    <col min="4067" max="4067" width="10.625" customWidth="1"/>
    <col min="4068" max="4068" width="11.25" customWidth="1"/>
    <col min="4069" max="4084" width="12.875" customWidth="1"/>
    <col min="4085" max="4085" width="12.5" customWidth="1"/>
    <col min="4086" max="4086" width="12.875" customWidth="1"/>
    <col min="4087" max="4087" width="16.125" customWidth="1"/>
    <col min="4088" max="4088" width="19.125" customWidth="1"/>
    <col min="4089" max="4090" width="13.25" customWidth="1"/>
    <col min="4320" max="4320" width="9.5" customWidth="1"/>
    <col min="4321" max="4321" width="33" customWidth="1"/>
    <col min="4322" max="4322" width="12.875" customWidth="1"/>
    <col min="4323" max="4323" width="10.625" customWidth="1"/>
    <col min="4324" max="4324" width="11.25" customWidth="1"/>
    <col min="4325" max="4340" width="12.875" customWidth="1"/>
    <col min="4341" max="4341" width="12.5" customWidth="1"/>
    <col min="4342" max="4342" width="12.875" customWidth="1"/>
    <col min="4343" max="4343" width="16.125" customWidth="1"/>
    <col min="4344" max="4344" width="19.125" customWidth="1"/>
    <col min="4345" max="4346" width="13.25" customWidth="1"/>
    <col min="4576" max="4576" width="9.5" customWidth="1"/>
    <col min="4577" max="4577" width="33" customWidth="1"/>
    <col min="4578" max="4578" width="12.875" customWidth="1"/>
    <col min="4579" max="4579" width="10.625" customWidth="1"/>
    <col min="4580" max="4580" width="11.25" customWidth="1"/>
    <col min="4581" max="4596" width="12.875" customWidth="1"/>
    <col min="4597" max="4597" width="12.5" customWidth="1"/>
    <col min="4598" max="4598" width="12.875" customWidth="1"/>
    <col min="4599" max="4599" width="16.125" customWidth="1"/>
    <col min="4600" max="4600" width="19.125" customWidth="1"/>
    <col min="4601" max="4602" width="13.25" customWidth="1"/>
    <col min="4832" max="4832" width="9.5" customWidth="1"/>
    <col min="4833" max="4833" width="33" customWidth="1"/>
    <col min="4834" max="4834" width="12.875" customWidth="1"/>
    <col min="4835" max="4835" width="10.625" customWidth="1"/>
    <col min="4836" max="4836" width="11.25" customWidth="1"/>
    <col min="4837" max="4852" width="12.875" customWidth="1"/>
    <col min="4853" max="4853" width="12.5" customWidth="1"/>
    <col min="4854" max="4854" width="12.875" customWidth="1"/>
    <col min="4855" max="4855" width="16.125" customWidth="1"/>
    <col min="4856" max="4856" width="19.125" customWidth="1"/>
    <col min="4857" max="4858" width="13.25" customWidth="1"/>
    <col min="5088" max="5088" width="9.5" customWidth="1"/>
    <col min="5089" max="5089" width="33" customWidth="1"/>
    <col min="5090" max="5090" width="12.875" customWidth="1"/>
    <col min="5091" max="5091" width="10.625" customWidth="1"/>
    <col min="5092" max="5092" width="11.25" customWidth="1"/>
    <col min="5093" max="5108" width="12.875" customWidth="1"/>
    <col min="5109" max="5109" width="12.5" customWidth="1"/>
    <col min="5110" max="5110" width="12.875" customWidth="1"/>
    <col min="5111" max="5111" width="16.125" customWidth="1"/>
    <col min="5112" max="5112" width="19.125" customWidth="1"/>
    <col min="5113" max="5114" width="13.25" customWidth="1"/>
    <col min="5344" max="5344" width="9.5" customWidth="1"/>
    <col min="5345" max="5345" width="33" customWidth="1"/>
    <col min="5346" max="5346" width="12.875" customWidth="1"/>
    <col min="5347" max="5347" width="10.625" customWidth="1"/>
    <col min="5348" max="5348" width="11.25" customWidth="1"/>
    <col min="5349" max="5364" width="12.875" customWidth="1"/>
    <col min="5365" max="5365" width="12.5" customWidth="1"/>
    <col min="5366" max="5366" width="12.875" customWidth="1"/>
    <col min="5367" max="5367" width="16.125" customWidth="1"/>
    <col min="5368" max="5368" width="19.125" customWidth="1"/>
    <col min="5369" max="5370" width="13.25" customWidth="1"/>
    <col min="5600" max="5600" width="9.5" customWidth="1"/>
    <col min="5601" max="5601" width="33" customWidth="1"/>
    <col min="5602" max="5602" width="12.875" customWidth="1"/>
    <col min="5603" max="5603" width="10.625" customWidth="1"/>
    <col min="5604" max="5604" width="11.25" customWidth="1"/>
    <col min="5605" max="5620" width="12.875" customWidth="1"/>
    <col min="5621" max="5621" width="12.5" customWidth="1"/>
    <col min="5622" max="5622" width="12.875" customWidth="1"/>
    <col min="5623" max="5623" width="16.125" customWidth="1"/>
    <col min="5624" max="5624" width="19.125" customWidth="1"/>
    <col min="5625" max="5626" width="13.25" customWidth="1"/>
    <col min="5856" max="5856" width="9.5" customWidth="1"/>
    <col min="5857" max="5857" width="33" customWidth="1"/>
    <col min="5858" max="5858" width="12.875" customWidth="1"/>
    <col min="5859" max="5859" width="10.625" customWidth="1"/>
    <col min="5860" max="5860" width="11.25" customWidth="1"/>
    <col min="5861" max="5876" width="12.875" customWidth="1"/>
    <col min="5877" max="5877" width="12.5" customWidth="1"/>
    <col min="5878" max="5878" width="12.875" customWidth="1"/>
    <col min="5879" max="5879" width="16.125" customWidth="1"/>
    <col min="5880" max="5880" width="19.125" customWidth="1"/>
    <col min="5881" max="5882" width="13.25" customWidth="1"/>
    <col min="6112" max="6112" width="9.5" customWidth="1"/>
    <col min="6113" max="6113" width="33" customWidth="1"/>
    <col min="6114" max="6114" width="12.875" customWidth="1"/>
    <col min="6115" max="6115" width="10.625" customWidth="1"/>
    <col min="6116" max="6116" width="11.25" customWidth="1"/>
    <col min="6117" max="6132" width="12.875" customWidth="1"/>
    <col min="6133" max="6133" width="12.5" customWidth="1"/>
    <col min="6134" max="6134" width="12.875" customWidth="1"/>
    <col min="6135" max="6135" width="16.125" customWidth="1"/>
    <col min="6136" max="6136" width="19.125" customWidth="1"/>
    <col min="6137" max="6138" width="13.25" customWidth="1"/>
    <col min="6368" max="6368" width="9.5" customWidth="1"/>
    <col min="6369" max="6369" width="33" customWidth="1"/>
    <col min="6370" max="6370" width="12.875" customWidth="1"/>
    <col min="6371" max="6371" width="10.625" customWidth="1"/>
    <col min="6372" max="6372" width="11.25" customWidth="1"/>
    <col min="6373" max="6388" width="12.875" customWidth="1"/>
    <col min="6389" max="6389" width="12.5" customWidth="1"/>
    <col min="6390" max="6390" width="12.875" customWidth="1"/>
    <col min="6391" max="6391" width="16.125" customWidth="1"/>
    <col min="6392" max="6392" width="19.125" customWidth="1"/>
    <col min="6393" max="6394" width="13.25" customWidth="1"/>
    <col min="6624" max="6624" width="9.5" customWidth="1"/>
    <col min="6625" max="6625" width="33" customWidth="1"/>
    <col min="6626" max="6626" width="12.875" customWidth="1"/>
    <col min="6627" max="6627" width="10.625" customWidth="1"/>
    <col min="6628" max="6628" width="11.25" customWidth="1"/>
    <col min="6629" max="6644" width="12.875" customWidth="1"/>
    <col min="6645" max="6645" width="12.5" customWidth="1"/>
    <col min="6646" max="6646" width="12.875" customWidth="1"/>
    <col min="6647" max="6647" width="16.125" customWidth="1"/>
    <col min="6648" max="6648" width="19.125" customWidth="1"/>
    <col min="6649" max="6650" width="13.25" customWidth="1"/>
    <col min="6880" max="6880" width="9.5" customWidth="1"/>
    <col min="6881" max="6881" width="33" customWidth="1"/>
    <col min="6882" max="6882" width="12.875" customWidth="1"/>
    <col min="6883" max="6883" width="10.625" customWidth="1"/>
    <col min="6884" max="6884" width="11.25" customWidth="1"/>
    <col min="6885" max="6900" width="12.875" customWidth="1"/>
    <col min="6901" max="6901" width="12.5" customWidth="1"/>
    <col min="6902" max="6902" width="12.875" customWidth="1"/>
    <col min="6903" max="6903" width="16.125" customWidth="1"/>
    <col min="6904" max="6904" width="19.125" customWidth="1"/>
    <col min="6905" max="6906" width="13.25" customWidth="1"/>
    <col min="7136" max="7136" width="9.5" customWidth="1"/>
    <col min="7137" max="7137" width="33" customWidth="1"/>
    <col min="7138" max="7138" width="12.875" customWidth="1"/>
    <col min="7139" max="7139" width="10.625" customWidth="1"/>
    <col min="7140" max="7140" width="11.25" customWidth="1"/>
    <col min="7141" max="7156" width="12.875" customWidth="1"/>
    <col min="7157" max="7157" width="12.5" customWidth="1"/>
    <col min="7158" max="7158" width="12.875" customWidth="1"/>
    <col min="7159" max="7159" width="16.125" customWidth="1"/>
    <col min="7160" max="7160" width="19.125" customWidth="1"/>
    <col min="7161" max="7162" width="13.25" customWidth="1"/>
    <col min="7392" max="7392" width="9.5" customWidth="1"/>
    <col min="7393" max="7393" width="33" customWidth="1"/>
    <col min="7394" max="7394" width="12.875" customWidth="1"/>
    <col min="7395" max="7395" width="10.625" customWidth="1"/>
    <col min="7396" max="7396" width="11.25" customWidth="1"/>
    <col min="7397" max="7412" width="12.875" customWidth="1"/>
    <col min="7413" max="7413" width="12.5" customWidth="1"/>
    <col min="7414" max="7414" width="12.875" customWidth="1"/>
    <col min="7415" max="7415" width="16.125" customWidth="1"/>
    <col min="7416" max="7416" width="19.125" customWidth="1"/>
    <col min="7417" max="7418" width="13.25" customWidth="1"/>
    <col min="7648" max="7648" width="9.5" customWidth="1"/>
    <col min="7649" max="7649" width="33" customWidth="1"/>
    <col min="7650" max="7650" width="12.875" customWidth="1"/>
    <col min="7651" max="7651" width="10.625" customWidth="1"/>
    <col min="7652" max="7652" width="11.25" customWidth="1"/>
    <col min="7653" max="7668" width="12.875" customWidth="1"/>
    <col min="7669" max="7669" width="12.5" customWidth="1"/>
    <col min="7670" max="7670" width="12.875" customWidth="1"/>
    <col min="7671" max="7671" width="16.125" customWidth="1"/>
    <col min="7672" max="7672" width="19.125" customWidth="1"/>
    <col min="7673" max="7674" width="13.25" customWidth="1"/>
    <col min="7904" max="7904" width="9.5" customWidth="1"/>
    <col min="7905" max="7905" width="33" customWidth="1"/>
    <col min="7906" max="7906" width="12.875" customWidth="1"/>
    <col min="7907" max="7907" width="10.625" customWidth="1"/>
    <col min="7908" max="7908" width="11.25" customWidth="1"/>
    <col min="7909" max="7924" width="12.875" customWidth="1"/>
    <col min="7925" max="7925" width="12.5" customWidth="1"/>
    <col min="7926" max="7926" width="12.875" customWidth="1"/>
    <col min="7927" max="7927" width="16.125" customWidth="1"/>
    <col min="7928" max="7928" width="19.125" customWidth="1"/>
    <col min="7929" max="7930" width="13.25" customWidth="1"/>
    <col min="8160" max="8160" width="9.5" customWidth="1"/>
    <col min="8161" max="8161" width="33" customWidth="1"/>
    <col min="8162" max="8162" width="12.875" customWidth="1"/>
    <col min="8163" max="8163" width="10.625" customWidth="1"/>
    <col min="8164" max="8164" width="11.25" customWidth="1"/>
    <col min="8165" max="8180" width="12.875" customWidth="1"/>
    <col min="8181" max="8181" width="12.5" customWidth="1"/>
    <col min="8182" max="8182" width="12.875" customWidth="1"/>
    <col min="8183" max="8183" width="16.125" customWidth="1"/>
    <col min="8184" max="8184" width="19.125" customWidth="1"/>
    <col min="8185" max="8186" width="13.25" customWidth="1"/>
    <col min="8416" max="8416" width="9.5" customWidth="1"/>
    <col min="8417" max="8417" width="33" customWidth="1"/>
    <col min="8418" max="8418" width="12.875" customWidth="1"/>
    <col min="8419" max="8419" width="10.625" customWidth="1"/>
    <col min="8420" max="8420" width="11.25" customWidth="1"/>
    <col min="8421" max="8436" width="12.875" customWidth="1"/>
    <col min="8437" max="8437" width="12.5" customWidth="1"/>
    <col min="8438" max="8438" width="12.875" customWidth="1"/>
    <col min="8439" max="8439" width="16.125" customWidth="1"/>
    <col min="8440" max="8440" width="19.125" customWidth="1"/>
    <col min="8441" max="8442" width="13.25" customWidth="1"/>
    <col min="8672" max="8672" width="9.5" customWidth="1"/>
    <col min="8673" max="8673" width="33" customWidth="1"/>
    <col min="8674" max="8674" width="12.875" customWidth="1"/>
    <col min="8675" max="8675" width="10.625" customWidth="1"/>
    <col min="8676" max="8676" width="11.25" customWidth="1"/>
    <col min="8677" max="8692" width="12.875" customWidth="1"/>
    <col min="8693" max="8693" width="12.5" customWidth="1"/>
    <col min="8694" max="8694" width="12.875" customWidth="1"/>
    <col min="8695" max="8695" width="16.125" customWidth="1"/>
    <col min="8696" max="8696" width="19.125" customWidth="1"/>
    <col min="8697" max="8698" width="13.25" customWidth="1"/>
    <col min="8928" max="8928" width="9.5" customWidth="1"/>
    <col min="8929" max="8929" width="33" customWidth="1"/>
    <col min="8930" max="8930" width="12.875" customWidth="1"/>
    <col min="8931" max="8931" width="10.625" customWidth="1"/>
    <col min="8932" max="8932" width="11.25" customWidth="1"/>
    <col min="8933" max="8948" width="12.875" customWidth="1"/>
    <col min="8949" max="8949" width="12.5" customWidth="1"/>
    <col min="8950" max="8950" width="12.875" customWidth="1"/>
    <col min="8951" max="8951" width="16.125" customWidth="1"/>
    <col min="8952" max="8952" width="19.125" customWidth="1"/>
    <col min="8953" max="8954" width="13.25" customWidth="1"/>
    <col min="9184" max="9184" width="9.5" customWidth="1"/>
    <col min="9185" max="9185" width="33" customWidth="1"/>
    <col min="9186" max="9186" width="12.875" customWidth="1"/>
    <col min="9187" max="9187" width="10.625" customWidth="1"/>
    <col min="9188" max="9188" width="11.25" customWidth="1"/>
    <col min="9189" max="9204" width="12.875" customWidth="1"/>
    <col min="9205" max="9205" width="12.5" customWidth="1"/>
    <col min="9206" max="9206" width="12.875" customWidth="1"/>
    <col min="9207" max="9207" width="16.125" customWidth="1"/>
    <col min="9208" max="9208" width="19.125" customWidth="1"/>
    <col min="9209" max="9210" width="13.25" customWidth="1"/>
    <col min="9440" max="9440" width="9.5" customWidth="1"/>
    <col min="9441" max="9441" width="33" customWidth="1"/>
    <col min="9442" max="9442" width="12.875" customWidth="1"/>
    <col min="9443" max="9443" width="10.625" customWidth="1"/>
    <col min="9444" max="9444" width="11.25" customWidth="1"/>
    <col min="9445" max="9460" width="12.875" customWidth="1"/>
    <col min="9461" max="9461" width="12.5" customWidth="1"/>
    <col min="9462" max="9462" width="12.875" customWidth="1"/>
    <col min="9463" max="9463" width="16.125" customWidth="1"/>
    <col min="9464" max="9464" width="19.125" customWidth="1"/>
    <col min="9465" max="9466" width="13.25" customWidth="1"/>
    <col min="9696" max="9696" width="9.5" customWidth="1"/>
    <col min="9697" max="9697" width="33" customWidth="1"/>
    <col min="9698" max="9698" width="12.875" customWidth="1"/>
    <col min="9699" max="9699" width="10.625" customWidth="1"/>
    <col min="9700" max="9700" width="11.25" customWidth="1"/>
    <col min="9701" max="9716" width="12.875" customWidth="1"/>
    <col min="9717" max="9717" width="12.5" customWidth="1"/>
    <col min="9718" max="9718" width="12.875" customWidth="1"/>
    <col min="9719" max="9719" width="16.125" customWidth="1"/>
    <col min="9720" max="9720" width="19.125" customWidth="1"/>
    <col min="9721" max="9722" width="13.25" customWidth="1"/>
    <col min="9952" max="9952" width="9.5" customWidth="1"/>
    <col min="9953" max="9953" width="33" customWidth="1"/>
    <col min="9954" max="9954" width="12.875" customWidth="1"/>
    <col min="9955" max="9955" width="10.625" customWidth="1"/>
    <col min="9956" max="9956" width="11.25" customWidth="1"/>
    <col min="9957" max="9972" width="12.875" customWidth="1"/>
    <col min="9973" max="9973" width="12.5" customWidth="1"/>
    <col min="9974" max="9974" width="12.875" customWidth="1"/>
    <col min="9975" max="9975" width="16.125" customWidth="1"/>
    <col min="9976" max="9976" width="19.125" customWidth="1"/>
    <col min="9977" max="9978" width="13.25" customWidth="1"/>
    <col min="10208" max="10208" width="9.5" customWidth="1"/>
    <col min="10209" max="10209" width="33" customWidth="1"/>
    <col min="10210" max="10210" width="12.875" customWidth="1"/>
    <col min="10211" max="10211" width="10.625" customWidth="1"/>
    <col min="10212" max="10212" width="11.25" customWidth="1"/>
    <col min="10213" max="10228" width="12.875" customWidth="1"/>
    <col min="10229" max="10229" width="12.5" customWidth="1"/>
    <col min="10230" max="10230" width="12.875" customWidth="1"/>
    <col min="10231" max="10231" width="16.125" customWidth="1"/>
    <col min="10232" max="10232" width="19.125" customWidth="1"/>
    <col min="10233" max="10234" width="13.25" customWidth="1"/>
    <col min="10464" max="10464" width="9.5" customWidth="1"/>
    <col min="10465" max="10465" width="33" customWidth="1"/>
    <col min="10466" max="10466" width="12.875" customWidth="1"/>
    <col min="10467" max="10467" width="10.625" customWidth="1"/>
    <col min="10468" max="10468" width="11.25" customWidth="1"/>
    <col min="10469" max="10484" width="12.875" customWidth="1"/>
    <col min="10485" max="10485" width="12.5" customWidth="1"/>
    <col min="10486" max="10486" width="12.875" customWidth="1"/>
    <col min="10487" max="10487" width="16.125" customWidth="1"/>
    <col min="10488" max="10488" width="19.125" customWidth="1"/>
    <col min="10489" max="10490" width="13.25" customWidth="1"/>
    <col min="10720" max="10720" width="9.5" customWidth="1"/>
    <col min="10721" max="10721" width="33" customWidth="1"/>
    <col min="10722" max="10722" width="12.875" customWidth="1"/>
    <col min="10723" max="10723" width="10.625" customWidth="1"/>
    <col min="10724" max="10724" width="11.25" customWidth="1"/>
    <col min="10725" max="10740" width="12.875" customWidth="1"/>
    <col min="10741" max="10741" width="12.5" customWidth="1"/>
    <col min="10742" max="10742" width="12.875" customWidth="1"/>
    <col min="10743" max="10743" width="16.125" customWidth="1"/>
    <col min="10744" max="10744" width="19.125" customWidth="1"/>
    <col min="10745" max="10746" width="13.25" customWidth="1"/>
    <col min="10976" max="10976" width="9.5" customWidth="1"/>
    <col min="10977" max="10977" width="33" customWidth="1"/>
    <col min="10978" max="10978" width="12.875" customWidth="1"/>
    <col min="10979" max="10979" width="10.625" customWidth="1"/>
    <col min="10980" max="10980" width="11.25" customWidth="1"/>
    <col min="10981" max="10996" width="12.875" customWidth="1"/>
    <col min="10997" max="10997" width="12.5" customWidth="1"/>
    <col min="10998" max="10998" width="12.875" customWidth="1"/>
    <col min="10999" max="10999" width="16.125" customWidth="1"/>
    <col min="11000" max="11000" width="19.125" customWidth="1"/>
    <col min="11001" max="11002" width="13.25" customWidth="1"/>
    <col min="11232" max="11232" width="9.5" customWidth="1"/>
    <col min="11233" max="11233" width="33" customWidth="1"/>
    <col min="11234" max="11234" width="12.875" customWidth="1"/>
    <col min="11235" max="11235" width="10.625" customWidth="1"/>
    <col min="11236" max="11236" width="11.25" customWidth="1"/>
    <col min="11237" max="11252" width="12.875" customWidth="1"/>
    <col min="11253" max="11253" width="12.5" customWidth="1"/>
    <col min="11254" max="11254" width="12.875" customWidth="1"/>
    <col min="11255" max="11255" width="16.125" customWidth="1"/>
    <col min="11256" max="11256" width="19.125" customWidth="1"/>
    <col min="11257" max="11258" width="13.25" customWidth="1"/>
    <col min="11488" max="11488" width="9.5" customWidth="1"/>
    <col min="11489" max="11489" width="33" customWidth="1"/>
    <col min="11490" max="11490" width="12.875" customWidth="1"/>
    <col min="11491" max="11491" width="10.625" customWidth="1"/>
    <col min="11492" max="11492" width="11.25" customWidth="1"/>
    <col min="11493" max="11508" width="12.875" customWidth="1"/>
    <col min="11509" max="11509" width="12.5" customWidth="1"/>
    <col min="11510" max="11510" width="12.875" customWidth="1"/>
    <col min="11511" max="11511" width="16.125" customWidth="1"/>
    <col min="11512" max="11512" width="19.125" customWidth="1"/>
    <col min="11513" max="11514" width="13.25" customWidth="1"/>
    <col min="11744" max="11744" width="9.5" customWidth="1"/>
    <col min="11745" max="11745" width="33" customWidth="1"/>
    <col min="11746" max="11746" width="12.875" customWidth="1"/>
    <col min="11747" max="11747" width="10.625" customWidth="1"/>
    <col min="11748" max="11748" width="11.25" customWidth="1"/>
    <col min="11749" max="11764" width="12.875" customWidth="1"/>
    <col min="11765" max="11765" width="12.5" customWidth="1"/>
    <col min="11766" max="11766" width="12.875" customWidth="1"/>
    <col min="11767" max="11767" width="16.125" customWidth="1"/>
    <col min="11768" max="11768" width="19.125" customWidth="1"/>
    <col min="11769" max="11770" width="13.25" customWidth="1"/>
    <col min="12000" max="12000" width="9.5" customWidth="1"/>
    <col min="12001" max="12001" width="33" customWidth="1"/>
    <col min="12002" max="12002" width="12.875" customWidth="1"/>
    <col min="12003" max="12003" width="10.625" customWidth="1"/>
    <col min="12004" max="12004" width="11.25" customWidth="1"/>
    <col min="12005" max="12020" width="12.875" customWidth="1"/>
    <col min="12021" max="12021" width="12.5" customWidth="1"/>
    <col min="12022" max="12022" width="12.875" customWidth="1"/>
    <col min="12023" max="12023" width="16.125" customWidth="1"/>
    <col min="12024" max="12024" width="19.125" customWidth="1"/>
    <col min="12025" max="12026" width="13.25" customWidth="1"/>
    <col min="12256" max="12256" width="9.5" customWidth="1"/>
    <col min="12257" max="12257" width="33" customWidth="1"/>
    <col min="12258" max="12258" width="12.875" customWidth="1"/>
    <col min="12259" max="12259" width="10.625" customWidth="1"/>
    <col min="12260" max="12260" width="11.25" customWidth="1"/>
    <col min="12261" max="12276" width="12.875" customWidth="1"/>
    <col min="12277" max="12277" width="12.5" customWidth="1"/>
    <col min="12278" max="12278" width="12.875" customWidth="1"/>
    <col min="12279" max="12279" width="16.125" customWidth="1"/>
    <col min="12280" max="12280" width="19.125" customWidth="1"/>
    <col min="12281" max="12282" width="13.25" customWidth="1"/>
    <col min="12512" max="12512" width="9.5" customWidth="1"/>
    <col min="12513" max="12513" width="33" customWidth="1"/>
    <col min="12514" max="12514" width="12.875" customWidth="1"/>
    <col min="12515" max="12515" width="10.625" customWidth="1"/>
    <col min="12516" max="12516" width="11.25" customWidth="1"/>
    <col min="12517" max="12532" width="12.875" customWidth="1"/>
    <col min="12533" max="12533" width="12.5" customWidth="1"/>
    <col min="12534" max="12534" width="12.875" customWidth="1"/>
    <col min="12535" max="12535" width="16.125" customWidth="1"/>
    <col min="12536" max="12536" width="19.125" customWidth="1"/>
    <col min="12537" max="12538" width="13.25" customWidth="1"/>
    <col min="12768" max="12768" width="9.5" customWidth="1"/>
    <col min="12769" max="12769" width="33" customWidth="1"/>
    <col min="12770" max="12770" width="12.875" customWidth="1"/>
    <col min="12771" max="12771" width="10.625" customWidth="1"/>
    <col min="12772" max="12772" width="11.25" customWidth="1"/>
    <col min="12773" max="12788" width="12.875" customWidth="1"/>
    <col min="12789" max="12789" width="12.5" customWidth="1"/>
    <col min="12790" max="12790" width="12.875" customWidth="1"/>
    <col min="12791" max="12791" width="16.125" customWidth="1"/>
    <col min="12792" max="12792" width="19.125" customWidth="1"/>
    <col min="12793" max="12794" width="13.25" customWidth="1"/>
    <col min="13024" max="13024" width="9.5" customWidth="1"/>
    <col min="13025" max="13025" width="33" customWidth="1"/>
    <col min="13026" max="13026" width="12.875" customWidth="1"/>
    <col min="13027" max="13027" width="10.625" customWidth="1"/>
    <col min="13028" max="13028" width="11.25" customWidth="1"/>
    <col min="13029" max="13044" width="12.875" customWidth="1"/>
    <col min="13045" max="13045" width="12.5" customWidth="1"/>
    <col min="13046" max="13046" width="12.875" customWidth="1"/>
    <col min="13047" max="13047" width="16.125" customWidth="1"/>
    <col min="13048" max="13048" width="19.125" customWidth="1"/>
    <col min="13049" max="13050" width="13.25" customWidth="1"/>
    <col min="13280" max="13280" width="9.5" customWidth="1"/>
    <col min="13281" max="13281" width="33" customWidth="1"/>
    <col min="13282" max="13282" width="12.875" customWidth="1"/>
    <col min="13283" max="13283" width="10.625" customWidth="1"/>
    <col min="13284" max="13284" width="11.25" customWidth="1"/>
    <col min="13285" max="13300" width="12.875" customWidth="1"/>
    <col min="13301" max="13301" width="12.5" customWidth="1"/>
    <col min="13302" max="13302" width="12.875" customWidth="1"/>
    <col min="13303" max="13303" width="16.125" customWidth="1"/>
    <col min="13304" max="13304" width="19.125" customWidth="1"/>
    <col min="13305" max="13306" width="13.25" customWidth="1"/>
    <col min="13536" max="13536" width="9.5" customWidth="1"/>
    <col min="13537" max="13537" width="33" customWidth="1"/>
    <col min="13538" max="13538" width="12.875" customWidth="1"/>
    <col min="13539" max="13539" width="10.625" customWidth="1"/>
    <col min="13540" max="13540" width="11.25" customWidth="1"/>
    <col min="13541" max="13556" width="12.875" customWidth="1"/>
    <col min="13557" max="13557" width="12.5" customWidth="1"/>
    <col min="13558" max="13558" width="12.875" customWidth="1"/>
    <col min="13559" max="13559" width="16.125" customWidth="1"/>
    <col min="13560" max="13560" width="19.125" customWidth="1"/>
    <col min="13561" max="13562" width="13.25" customWidth="1"/>
    <col min="13792" max="13792" width="9.5" customWidth="1"/>
    <col min="13793" max="13793" width="33" customWidth="1"/>
    <col min="13794" max="13794" width="12.875" customWidth="1"/>
    <col min="13795" max="13795" width="10.625" customWidth="1"/>
    <col min="13796" max="13796" width="11.25" customWidth="1"/>
    <col min="13797" max="13812" width="12.875" customWidth="1"/>
    <col min="13813" max="13813" width="12.5" customWidth="1"/>
    <col min="13814" max="13814" width="12.875" customWidth="1"/>
    <col min="13815" max="13815" width="16.125" customWidth="1"/>
    <col min="13816" max="13816" width="19.125" customWidth="1"/>
    <col min="13817" max="13818" width="13.25" customWidth="1"/>
    <col min="14048" max="14048" width="9.5" customWidth="1"/>
    <col min="14049" max="14049" width="33" customWidth="1"/>
    <col min="14050" max="14050" width="12.875" customWidth="1"/>
    <col min="14051" max="14051" width="10.625" customWidth="1"/>
    <col min="14052" max="14052" width="11.25" customWidth="1"/>
    <col min="14053" max="14068" width="12.875" customWidth="1"/>
    <col min="14069" max="14069" width="12.5" customWidth="1"/>
    <col min="14070" max="14070" width="12.875" customWidth="1"/>
    <col min="14071" max="14071" width="16.125" customWidth="1"/>
    <col min="14072" max="14072" width="19.125" customWidth="1"/>
    <col min="14073" max="14074" width="13.25" customWidth="1"/>
    <col min="14304" max="14304" width="9.5" customWidth="1"/>
    <col min="14305" max="14305" width="33" customWidth="1"/>
    <col min="14306" max="14306" width="12.875" customWidth="1"/>
    <col min="14307" max="14307" width="10.625" customWidth="1"/>
    <col min="14308" max="14308" width="11.25" customWidth="1"/>
    <col min="14309" max="14324" width="12.875" customWidth="1"/>
    <col min="14325" max="14325" width="12.5" customWidth="1"/>
    <col min="14326" max="14326" width="12.875" customWidth="1"/>
    <col min="14327" max="14327" width="16.125" customWidth="1"/>
    <col min="14328" max="14328" width="19.125" customWidth="1"/>
    <col min="14329" max="14330" width="13.25" customWidth="1"/>
    <col min="14560" max="14560" width="9.5" customWidth="1"/>
    <col min="14561" max="14561" width="33" customWidth="1"/>
    <col min="14562" max="14562" width="12.875" customWidth="1"/>
    <col min="14563" max="14563" width="10.625" customWidth="1"/>
    <col min="14564" max="14564" width="11.25" customWidth="1"/>
    <col min="14565" max="14580" width="12.875" customWidth="1"/>
    <col min="14581" max="14581" width="12.5" customWidth="1"/>
    <col min="14582" max="14582" width="12.875" customWidth="1"/>
    <col min="14583" max="14583" width="16.125" customWidth="1"/>
    <col min="14584" max="14584" width="19.125" customWidth="1"/>
    <col min="14585" max="14586" width="13.25" customWidth="1"/>
    <col min="14816" max="14816" width="9.5" customWidth="1"/>
    <col min="14817" max="14817" width="33" customWidth="1"/>
    <col min="14818" max="14818" width="12.875" customWidth="1"/>
    <col min="14819" max="14819" width="10.625" customWidth="1"/>
    <col min="14820" max="14820" width="11.25" customWidth="1"/>
    <col min="14821" max="14836" width="12.875" customWidth="1"/>
    <col min="14837" max="14837" width="12.5" customWidth="1"/>
    <col min="14838" max="14838" width="12.875" customWidth="1"/>
    <col min="14839" max="14839" width="16.125" customWidth="1"/>
    <col min="14840" max="14840" width="19.125" customWidth="1"/>
    <col min="14841" max="14842" width="13.25" customWidth="1"/>
    <col min="15072" max="15072" width="9.5" customWidth="1"/>
    <col min="15073" max="15073" width="33" customWidth="1"/>
    <col min="15074" max="15074" width="12.875" customWidth="1"/>
    <col min="15075" max="15075" width="10.625" customWidth="1"/>
    <col min="15076" max="15076" width="11.25" customWidth="1"/>
    <col min="15077" max="15092" width="12.875" customWidth="1"/>
    <col min="15093" max="15093" width="12.5" customWidth="1"/>
    <col min="15094" max="15094" width="12.875" customWidth="1"/>
    <col min="15095" max="15095" width="16.125" customWidth="1"/>
    <col min="15096" max="15096" width="19.125" customWidth="1"/>
    <col min="15097" max="15098" width="13.25" customWidth="1"/>
    <col min="15328" max="15328" width="9.5" customWidth="1"/>
    <col min="15329" max="15329" width="33" customWidth="1"/>
    <col min="15330" max="15330" width="12.875" customWidth="1"/>
    <col min="15331" max="15331" width="10.625" customWidth="1"/>
    <col min="15332" max="15332" width="11.25" customWidth="1"/>
    <col min="15333" max="15348" width="12.875" customWidth="1"/>
    <col min="15349" max="15349" width="12.5" customWidth="1"/>
    <col min="15350" max="15350" width="12.875" customWidth="1"/>
    <col min="15351" max="15351" width="16.125" customWidth="1"/>
    <col min="15352" max="15352" width="19.125" customWidth="1"/>
    <col min="15353" max="15354" width="13.25" customWidth="1"/>
    <col min="15584" max="15584" width="9.5" customWidth="1"/>
    <col min="15585" max="15585" width="33" customWidth="1"/>
    <col min="15586" max="15586" width="12.875" customWidth="1"/>
    <col min="15587" max="15587" width="10.625" customWidth="1"/>
    <col min="15588" max="15588" width="11.25" customWidth="1"/>
    <col min="15589" max="15604" width="12.875" customWidth="1"/>
    <col min="15605" max="15605" width="12.5" customWidth="1"/>
    <col min="15606" max="15606" width="12.875" customWidth="1"/>
    <col min="15607" max="15607" width="16.125" customWidth="1"/>
    <col min="15608" max="15608" width="19.125" customWidth="1"/>
    <col min="15609" max="15610" width="13.25" customWidth="1"/>
    <col min="15840" max="15840" width="9.5" customWidth="1"/>
    <col min="15841" max="15841" width="33" customWidth="1"/>
    <col min="15842" max="15842" width="12.875" customWidth="1"/>
    <col min="15843" max="15843" width="10.625" customWidth="1"/>
    <col min="15844" max="15844" width="11.25" customWidth="1"/>
    <col min="15845" max="15860" width="12.875" customWidth="1"/>
    <col min="15861" max="15861" width="12.5" customWidth="1"/>
    <col min="15862" max="15862" width="12.875" customWidth="1"/>
    <col min="15863" max="15863" width="16.125" customWidth="1"/>
    <col min="15864" max="15864" width="19.125" customWidth="1"/>
    <col min="15865" max="15866" width="13.25" customWidth="1"/>
    <col min="16096" max="16096" width="9.5" customWidth="1"/>
    <col min="16097" max="16097" width="33" customWidth="1"/>
    <col min="16098" max="16098" width="12.875" customWidth="1"/>
    <col min="16099" max="16099" width="10.625" customWidth="1"/>
    <col min="16100" max="16100" width="11.25" customWidth="1"/>
    <col min="16101" max="16116" width="12.875" customWidth="1"/>
    <col min="16117" max="16117" width="12.5" customWidth="1"/>
    <col min="16118" max="16118" width="12.875" customWidth="1"/>
    <col min="16119" max="16119" width="16.125" customWidth="1"/>
    <col min="16120" max="16120" width="19.125" customWidth="1"/>
    <col min="16121" max="16122" width="13.25" customWidth="1"/>
  </cols>
  <sheetData>
    <row r="1" spans="1:7" s="146" customFormat="1" ht="17.25" customHeight="1">
      <c r="A1" s="9" t="s">
        <v>224</v>
      </c>
    </row>
    <row r="2" spans="1:7" ht="33.950000000000003" customHeight="1">
      <c r="A2" s="176" t="s">
        <v>216</v>
      </c>
      <c r="B2" s="176"/>
      <c r="C2" s="176"/>
      <c r="D2" s="176"/>
      <c r="E2" s="176"/>
      <c r="F2" s="176"/>
      <c r="G2" s="176"/>
    </row>
    <row r="3" spans="1:7" ht="17.100000000000001" customHeight="1">
      <c r="A3" s="66" t="s">
        <v>165</v>
      </c>
      <c r="B3" s="148"/>
      <c r="C3" s="148"/>
      <c r="D3" s="148"/>
      <c r="E3" s="148"/>
      <c r="F3" s="89" t="s">
        <v>103</v>
      </c>
      <c r="G3" s="148"/>
    </row>
    <row r="4" spans="1:7" ht="17.100000000000001" customHeight="1">
      <c r="A4" s="177" t="s">
        <v>37</v>
      </c>
      <c r="B4" s="175" t="s">
        <v>33</v>
      </c>
      <c r="C4" s="178" t="s">
        <v>34</v>
      </c>
      <c r="D4" s="174" t="s">
        <v>75</v>
      </c>
      <c r="E4" s="174" t="s">
        <v>76</v>
      </c>
      <c r="F4" s="172" t="s">
        <v>74</v>
      </c>
      <c r="G4" s="174" t="s">
        <v>80</v>
      </c>
    </row>
    <row r="5" spans="1:7" ht="11.25" customHeight="1">
      <c r="A5" s="177"/>
      <c r="B5" s="175"/>
      <c r="C5" s="179"/>
      <c r="D5" s="175"/>
      <c r="E5" s="175"/>
      <c r="F5" s="173"/>
      <c r="G5" s="175"/>
    </row>
    <row r="6" spans="1:7" ht="5.25" customHeight="1">
      <c r="A6" s="177"/>
      <c r="B6" s="175"/>
      <c r="C6" s="180"/>
      <c r="D6" s="172"/>
      <c r="E6" s="172"/>
      <c r="F6" s="174"/>
      <c r="G6" s="172"/>
    </row>
    <row r="7" spans="1:7" ht="32.25" customHeight="1">
      <c r="A7" s="45" t="s">
        <v>63</v>
      </c>
      <c r="B7" s="43">
        <f>B8+B12</f>
        <v>367382.13999999996</v>
      </c>
      <c r="C7" s="43">
        <f t="shared" ref="C7:E7" si="0">C8+C12</f>
        <v>443276.69984999998</v>
      </c>
      <c r="D7" s="43">
        <f t="shared" si="0"/>
        <v>429919.80582300009</v>
      </c>
      <c r="E7" s="43">
        <f t="shared" si="0"/>
        <v>371612</v>
      </c>
      <c r="F7" s="48">
        <f>(D7/E7-1)*100</f>
        <v>15.690506717490305</v>
      </c>
      <c r="G7" s="43"/>
    </row>
    <row r="8" spans="1:7" ht="35.25" customHeight="1">
      <c r="A8" s="49" t="s">
        <v>77</v>
      </c>
      <c r="B8" s="43">
        <f>SUM(B9:B11)</f>
        <v>242595.90999999997</v>
      </c>
      <c r="C8" s="43">
        <f t="shared" ref="C8:E8" si="1">SUM(C9:C11)</f>
        <v>245464.72745000001</v>
      </c>
      <c r="D8" s="43">
        <f t="shared" si="1"/>
        <v>236094.91270300007</v>
      </c>
      <c r="E8" s="43">
        <f t="shared" si="1"/>
        <v>209273</v>
      </c>
      <c r="F8" s="48">
        <f t="shared" ref="F8:F18" si="2">(D8/E8-1)*100</f>
        <v>12.816709610413234</v>
      </c>
      <c r="G8" s="43"/>
    </row>
    <row r="9" spans="1:7" ht="35.25" customHeight="1">
      <c r="A9" s="46" t="s">
        <v>79</v>
      </c>
      <c r="B9" s="43">
        <v>208996.90999999997</v>
      </c>
      <c r="C9" s="43">
        <v>175347.74259900002</v>
      </c>
      <c r="D9" s="43">
        <v>174982.30370000005</v>
      </c>
      <c r="E9" s="43">
        <v>161789</v>
      </c>
      <c r="F9" s="48">
        <f t="shared" si="2"/>
        <v>8.1546357910612155</v>
      </c>
      <c r="G9" s="43"/>
    </row>
    <row r="10" spans="1:7" ht="35.25" customHeight="1">
      <c r="A10" s="46" t="s">
        <v>64</v>
      </c>
      <c r="B10" s="43">
        <v>8598.7999999999993</v>
      </c>
      <c r="C10" s="43">
        <v>12675.404699999999</v>
      </c>
      <c r="D10" s="43">
        <v>12428.404699999999</v>
      </c>
      <c r="E10" s="43">
        <v>7815</v>
      </c>
      <c r="F10" s="48">
        <f t="shared" si="2"/>
        <v>59.032689699296206</v>
      </c>
      <c r="G10" s="43"/>
    </row>
    <row r="11" spans="1:7" ht="35.25" customHeight="1">
      <c r="A11" s="47" t="s">
        <v>69</v>
      </c>
      <c r="B11" s="43">
        <v>25000.2</v>
      </c>
      <c r="C11" s="43">
        <v>57441.580151000002</v>
      </c>
      <c r="D11" s="43">
        <v>48684.204303000006</v>
      </c>
      <c r="E11" s="43">
        <v>39669</v>
      </c>
      <c r="F11" s="48">
        <f t="shared" si="2"/>
        <v>22.726068978295409</v>
      </c>
      <c r="G11" s="43"/>
    </row>
    <row r="12" spans="1:7" ht="35.25" customHeight="1">
      <c r="A12" s="47" t="s">
        <v>78</v>
      </c>
      <c r="B12" s="43">
        <f>SUM(B13:B18)</f>
        <v>124786.22999999998</v>
      </c>
      <c r="C12" s="43">
        <f t="shared" ref="C12:E12" si="3">SUM(C13:C18)</f>
        <v>197811.9724</v>
      </c>
      <c r="D12" s="43">
        <f t="shared" si="3"/>
        <v>193824.89312000002</v>
      </c>
      <c r="E12" s="43">
        <f t="shared" si="3"/>
        <v>162339</v>
      </c>
      <c r="F12" s="48">
        <f t="shared" si="2"/>
        <v>19.395150345881174</v>
      </c>
      <c r="G12" s="43"/>
    </row>
    <row r="13" spans="1:7" ht="35.25" customHeight="1">
      <c r="A13" s="46" t="s">
        <v>65</v>
      </c>
      <c r="B13" s="43">
        <v>19175.57</v>
      </c>
      <c r="C13" s="43">
        <v>16585.189999999999</v>
      </c>
      <c r="D13" s="43">
        <v>16559.11</v>
      </c>
      <c r="E13" s="43">
        <v>14090</v>
      </c>
      <c r="F13" s="48">
        <f t="shared" si="2"/>
        <v>17.523846699787082</v>
      </c>
      <c r="G13" s="43"/>
    </row>
    <row r="14" spans="1:7" ht="35.25" customHeight="1">
      <c r="A14" s="46" t="s">
        <v>66</v>
      </c>
      <c r="B14" s="43">
        <v>23182.69</v>
      </c>
      <c r="C14" s="43">
        <v>31267.778699999999</v>
      </c>
      <c r="D14" s="43">
        <v>30984.9241</v>
      </c>
      <c r="E14" s="43">
        <v>26826</v>
      </c>
      <c r="F14" s="48">
        <f t="shared" si="2"/>
        <v>15.503332960560655</v>
      </c>
      <c r="G14" s="43"/>
    </row>
    <row r="15" spans="1:7" ht="35.25" customHeight="1">
      <c r="A15" s="46" t="s">
        <v>73</v>
      </c>
      <c r="B15" s="43">
        <v>49154.159999999996</v>
      </c>
      <c r="C15" s="43">
        <v>67219.627280000001</v>
      </c>
      <c r="D15" s="43">
        <v>66068.157600000006</v>
      </c>
      <c r="E15" s="43">
        <v>60020</v>
      </c>
      <c r="F15" s="48">
        <f t="shared" si="2"/>
        <v>10.076903698767081</v>
      </c>
      <c r="G15" s="43"/>
    </row>
    <row r="16" spans="1:7" ht="35.25" customHeight="1">
      <c r="A16" s="46" t="s">
        <v>67</v>
      </c>
      <c r="B16" s="43">
        <v>1972.6399999999999</v>
      </c>
      <c r="C16" s="43">
        <v>5057.4809999999998</v>
      </c>
      <c r="D16" s="43">
        <v>3539.6060000000002</v>
      </c>
      <c r="E16" s="43">
        <v>4482</v>
      </c>
      <c r="F16" s="48">
        <f t="shared" si="2"/>
        <v>-21.026193663543058</v>
      </c>
      <c r="G16" s="43"/>
    </row>
    <row r="17" spans="1:7" ht="35.25" customHeight="1">
      <c r="A17" s="46" t="s">
        <v>68</v>
      </c>
      <c r="B17" s="43">
        <v>27529.140000000003</v>
      </c>
      <c r="C17" s="43">
        <v>52515.811610000004</v>
      </c>
      <c r="D17" s="43">
        <v>51549.568610000002</v>
      </c>
      <c r="E17" s="43">
        <v>47816</v>
      </c>
      <c r="F17" s="48">
        <f t="shared" si="2"/>
        <v>7.8081993684122608</v>
      </c>
      <c r="G17" s="43"/>
    </row>
    <row r="18" spans="1:7" s="41" customFormat="1" ht="35.25" customHeight="1">
      <c r="A18" s="46" t="s">
        <v>55</v>
      </c>
      <c r="B18" s="44">
        <v>3772.0299999999997</v>
      </c>
      <c r="C18" s="43">
        <v>25166.08381</v>
      </c>
      <c r="D18" s="43">
        <v>25123.526809999999</v>
      </c>
      <c r="E18" s="43">
        <v>9105</v>
      </c>
      <c r="F18" s="48">
        <f t="shared" si="2"/>
        <v>175.93110170236136</v>
      </c>
      <c r="G18" s="43"/>
    </row>
    <row r="19" spans="1:7">
      <c r="B19" s="42"/>
    </row>
    <row r="20" spans="1:7">
      <c r="B20" s="42"/>
    </row>
    <row r="21" spans="1:7">
      <c r="B21" s="42"/>
    </row>
    <row r="22" spans="1:7">
      <c r="B22" s="42"/>
    </row>
    <row r="23" spans="1:7">
      <c r="B23" s="42"/>
    </row>
    <row r="24" spans="1:7">
      <c r="B24" s="42"/>
    </row>
    <row r="25" spans="1:7">
      <c r="B25" s="42"/>
    </row>
    <row r="26" spans="1:7">
      <c r="B26" s="42"/>
    </row>
    <row r="27" spans="1:7">
      <c r="B27" s="42"/>
    </row>
    <row r="28" spans="1:7">
      <c r="B28" s="42"/>
    </row>
    <row r="29" spans="1:7">
      <c r="B29" s="42"/>
    </row>
  </sheetData>
  <mergeCells count="8">
    <mergeCell ref="F4:F6"/>
    <mergeCell ref="E4:E6"/>
    <mergeCell ref="G4:G6"/>
    <mergeCell ref="A2:G2"/>
    <mergeCell ref="A4:A6"/>
    <mergeCell ref="B4:B6"/>
    <mergeCell ref="C4:C6"/>
    <mergeCell ref="D4:D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6"/>
  <sheetViews>
    <sheetView topLeftCell="A13" workbookViewId="0">
      <selection activeCell="Q4" sqref="Q4"/>
    </sheetView>
  </sheetViews>
  <sheetFormatPr defaultColWidth="9.125" defaultRowHeight="13.5"/>
  <cols>
    <col min="1" max="1" width="33" style="24" customWidth="1"/>
    <col min="2" max="2" width="15" style="34" customWidth="1"/>
    <col min="3" max="3" width="15" style="108" customWidth="1"/>
    <col min="4" max="4" width="15" style="34" customWidth="1"/>
    <col min="5" max="13" width="0" style="24" hidden="1" customWidth="1"/>
    <col min="14" max="254" width="9.125" style="24"/>
    <col min="255" max="255" width="30.75" style="24" customWidth="1"/>
    <col min="256" max="256" width="11.875" style="24" customWidth="1"/>
    <col min="257" max="257" width="13.5" style="24" customWidth="1"/>
    <col min="258" max="259" width="0" style="24" hidden="1" customWidth="1"/>
    <col min="260" max="260" width="14.125" style="24" customWidth="1"/>
    <col min="261" max="269" width="0" style="24" hidden="1" customWidth="1"/>
    <col min="270" max="510" width="9.125" style="24"/>
    <col min="511" max="511" width="30.75" style="24" customWidth="1"/>
    <col min="512" max="512" width="11.875" style="24" customWidth="1"/>
    <col min="513" max="513" width="13.5" style="24" customWidth="1"/>
    <col min="514" max="515" width="0" style="24" hidden="1" customWidth="1"/>
    <col min="516" max="516" width="14.125" style="24" customWidth="1"/>
    <col min="517" max="525" width="0" style="24" hidden="1" customWidth="1"/>
    <col min="526" max="766" width="9.125" style="24"/>
    <col min="767" max="767" width="30.75" style="24" customWidth="1"/>
    <col min="768" max="768" width="11.875" style="24" customWidth="1"/>
    <col min="769" max="769" width="13.5" style="24" customWidth="1"/>
    <col min="770" max="771" width="0" style="24" hidden="1" customWidth="1"/>
    <col min="772" max="772" width="14.125" style="24" customWidth="1"/>
    <col min="773" max="781" width="0" style="24" hidden="1" customWidth="1"/>
    <col min="782" max="1022" width="9.125" style="24"/>
    <col min="1023" max="1023" width="30.75" style="24" customWidth="1"/>
    <col min="1024" max="1024" width="11.875" style="24" customWidth="1"/>
    <col min="1025" max="1025" width="13.5" style="24" customWidth="1"/>
    <col min="1026" max="1027" width="0" style="24" hidden="1" customWidth="1"/>
    <col min="1028" max="1028" width="14.125" style="24" customWidth="1"/>
    <col min="1029" max="1037" width="0" style="24" hidden="1" customWidth="1"/>
    <col min="1038" max="1278" width="9.125" style="24"/>
    <col min="1279" max="1279" width="30.75" style="24" customWidth="1"/>
    <col min="1280" max="1280" width="11.875" style="24" customWidth="1"/>
    <col min="1281" max="1281" width="13.5" style="24" customWidth="1"/>
    <col min="1282" max="1283" width="0" style="24" hidden="1" customWidth="1"/>
    <col min="1284" max="1284" width="14.125" style="24" customWidth="1"/>
    <col min="1285" max="1293" width="0" style="24" hidden="1" customWidth="1"/>
    <col min="1294" max="1534" width="9.125" style="24"/>
    <col min="1535" max="1535" width="30.75" style="24" customWidth="1"/>
    <col min="1536" max="1536" width="11.875" style="24" customWidth="1"/>
    <col min="1537" max="1537" width="13.5" style="24" customWidth="1"/>
    <col min="1538" max="1539" width="0" style="24" hidden="1" customWidth="1"/>
    <col min="1540" max="1540" width="14.125" style="24" customWidth="1"/>
    <col min="1541" max="1549" width="0" style="24" hidden="1" customWidth="1"/>
    <col min="1550" max="1790" width="9.125" style="24"/>
    <col min="1791" max="1791" width="30.75" style="24" customWidth="1"/>
    <col min="1792" max="1792" width="11.875" style="24" customWidth="1"/>
    <col min="1793" max="1793" width="13.5" style="24" customWidth="1"/>
    <col min="1794" max="1795" width="0" style="24" hidden="1" customWidth="1"/>
    <col min="1796" max="1796" width="14.125" style="24" customWidth="1"/>
    <col min="1797" max="1805" width="0" style="24" hidden="1" customWidth="1"/>
    <col min="1806" max="2046" width="9.125" style="24"/>
    <col min="2047" max="2047" width="30.75" style="24" customWidth="1"/>
    <col min="2048" max="2048" width="11.875" style="24" customWidth="1"/>
    <col min="2049" max="2049" width="13.5" style="24" customWidth="1"/>
    <col min="2050" max="2051" width="0" style="24" hidden="1" customWidth="1"/>
    <col min="2052" max="2052" width="14.125" style="24" customWidth="1"/>
    <col min="2053" max="2061" width="0" style="24" hidden="1" customWidth="1"/>
    <col min="2062" max="2302" width="9.125" style="24"/>
    <col min="2303" max="2303" width="30.75" style="24" customWidth="1"/>
    <col min="2304" max="2304" width="11.875" style="24" customWidth="1"/>
    <col min="2305" max="2305" width="13.5" style="24" customWidth="1"/>
    <col min="2306" max="2307" width="0" style="24" hidden="1" customWidth="1"/>
    <col min="2308" max="2308" width="14.125" style="24" customWidth="1"/>
    <col min="2309" max="2317" width="0" style="24" hidden="1" customWidth="1"/>
    <col min="2318" max="2558" width="9.125" style="24"/>
    <col min="2559" max="2559" width="30.75" style="24" customWidth="1"/>
    <col min="2560" max="2560" width="11.875" style="24" customWidth="1"/>
    <col min="2561" max="2561" width="13.5" style="24" customWidth="1"/>
    <col min="2562" max="2563" width="0" style="24" hidden="1" customWidth="1"/>
    <col min="2564" max="2564" width="14.125" style="24" customWidth="1"/>
    <col min="2565" max="2573" width="0" style="24" hidden="1" customWidth="1"/>
    <col min="2574" max="2814" width="9.125" style="24"/>
    <col min="2815" max="2815" width="30.75" style="24" customWidth="1"/>
    <col min="2816" max="2816" width="11.875" style="24" customWidth="1"/>
    <col min="2817" max="2817" width="13.5" style="24" customWidth="1"/>
    <col min="2818" max="2819" width="0" style="24" hidden="1" customWidth="1"/>
    <col min="2820" max="2820" width="14.125" style="24" customWidth="1"/>
    <col min="2821" max="2829" width="0" style="24" hidden="1" customWidth="1"/>
    <col min="2830" max="3070" width="9.125" style="24"/>
    <col min="3071" max="3071" width="30.75" style="24" customWidth="1"/>
    <col min="3072" max="3072" width="11.875" style="24" customWidth="1"/>
    <col min="3073" max="3073" width="13.5" style="24" customWidth="1"/>
    <col min="3074" max="3075" width="0" style="24" hidden="1" customWidth="1"/>
    <col min="3076" max="3076" width="14.125" style="24" customWidth="1"/>
    <col min="3077" max="3085" width="0" style="24" hidden="1" customWidth="1"/>
    <col min="3086" max="3326" width="9.125" style="24"/>
    <col min="3327" max="3327" width="30.75" style="24" customWidth="1"/>
    <col min="3328" max="3328" width="11.875" style="24" customWidth="1"/>
    <col min="3329" max="3329" width="13.5" style="24" customWidth="1"/>
    <col min="3330" max="3331" width="0" style="24" hidden="1" customWidth="1"/>
    <col min="3332" max="3332" width="14.125" style="24" customWidth="1"/>
    <col min="3333" max="3341" width="0" style="24" hidden="1" customWidth="1"/>
    <col min="3342" max="3582" width="9.125" style="24"/>
    <col min="3583" max="3583" width="30.75" style="24" customWidth="1"/>
    <col min="3584" max="3584" width="11.875" style="24" customWidth="1"/>
    <col min="3585" max="3585" width="13.5" style="24" customWidth="1"/>
    <col min="3586" max="3587" width="0" style="24" hidden="1" customWidth="1"/>
    <col min="3588" max="3588" width="14.125" style="24" customWidth="1"/>
    <col min="3589" max="3597" width="0" style="24" hidden="1" customWidth="1"/>
    <col min="3598" max="3838" width="9.125" style="24"/>
    <col min="3839" max="3839" width="30.75" style="24" customWidth="1"/>
    <col min="3840" max="3840" width="11.875" style="24" customWidth="1"/>
    <col min="3841" max="3841" width="13.5" style="24" customWidth="1"/>
    <col min="3842" max="3843" width="0" style="24" hidden="1" customWidth="1"/>
    <col min="3844" max="3844" width="14.125" style="24" customWidth="1"/>
    <col min="3845" max="3853" width="0" style="24" hidden="1" customWidth="1"/>
    <col min="3854" max="4094" width="9.125" style="24"/>
    <col min="4095" max="4095" width="30.75" style="24" customWidth="1"/>
    <col min="4096" max="4096" width="11.875" style="24" customWidth="1"/>
    <col min="4097" max="4097" width="13.5" style="24" customWidth="1"/>
    <col min="4098" max="4099" width="0" style="24" hidden="1" customWidth="1"/>
    <col min="4100" max="4100" width="14.125" style="24" customWidth="1"/>
    <col min="4101" max="4109" width="0" style="24" hidden="1" customWidth="1"/>
    <col min="4110" max="4350" width="9.125" style="24"/>
    <col min="4351" max="4351" width="30.75" style="24" customWidth="1"/>
    <col min="4352" max="4352" width="11.875" style="24" customWidth="1"/>
    <col min="4353" max="4353" width="13.5" style="24" customWidth="1"/>
    <col min="4354" max="4355" width="0" style="24" hidden="1" customWidth="1"/>
    <col min="4356" max="4356" width="14.125" style="24" customWidth="1"/>
    <col min="4357" max="4365" width="0" style="24" hidden="1" customWidth="1"/>
    <col min="4366" max="4606" width="9.125" style="24"/>
    <col min="4607" max="4607" width="30.75" style="24" customWidth="1"/>
    <col min="4608" max="4608" width="11.875" style="24" customWidth="1"/>
    <col min="4609" max="4609" width="13.5" style="24" customWidth="1"/>
    <col min="4610" max="4611" width="0" style="24" hidden="1" customWidth="1"/>
    <col min="4612" max="4612" width="14.125" style="24" customWidth="1"/>
    <col min="4613" max="4621" width="0" style="24" hidden="1" customWidth="1"/>
    <col min="4622" max="4862" width="9.125" style="24"/>
    <col min="4863" max="4863" width="30.75" style="24" customWidth="1"/>
    <col min="4864" max="4864" width="11.875" style="24" customWidth="1"/>
    <col min="4865" max="4865" width="13.5" style="24" customWidth="1"/>
    <col min="4866" max="4867" width="0" style="24" hidden="1" customWidth="1"/>
    <col min="4868" max="4868" width="14.125" style="24" customWidth="1"/>
    <col min="4869" max="4877" width="0" style="24" hidden="1" customWidth="1"/>
    <col min="4878" max="5118" width="9.125" style="24"/>
    <col min="5119" max="5119" width="30.75" style="24" customWidth="1"/>
    <col min="5120" max="5120" width="11.875" style="24" customWidth="1"/>
    <col min="5121" max="5121" width="13.5" style="24" customWidth="1"/>
    <col min="5122" max="5123" width="0" style="24" hidden="1" customWidth="1"/>
    <col min="5124" max="5124" width="14.125" style="24" customWidth="1"/>
    <col min="5125" max="5133" width="0" style="24" hidden="1" customWidth="1"/>
    <col min="5134" max="5374" width="9.125" style="24"/>
    <col min="5375" max="5375" width="30.75" style="24" customWidth="1"/>
    <col min="5376" max="5376" width="11.875" style="24" customWidth="1"/>
    <col min="5377" max="5377" width="13.5" style="24" customWidth="1"/>
    <col min="5378" max="5379" width="0" style="24" hidden="1" customWidth="1"/>
    <col min="5380" max="5380" width="14.125" style="24" customWidth="1"/>
    <col min="5381" max="5389" width="0" style="24" hidden="1" customWidth="1"/>
    <col min="5390" max="5630" width="9.125" style="24"/>
    <col min="5631" max="5631" width="30.75" style="24" customWidth="1"/>
    <col min="5632" max="5632" width="11.875" style="24" customWidth="1"/>
    <col min="5633" max="5633" width="13.5" style="24" customWidth="1"/>
    <col min="5634" max="5635" width="0" style="24" hidden="1" customWidth="1"/>
    <col min="5636" max="5636" width="14.125" style="24" customWidth="1"/>
    <col min="5637" max="5645" width="0" style="24" hidden="1" customWidth="1"/>
    <col min="5646" max="5886" width="9.125" style="24"/>
    <col min="5887" max="5887" width="30.75" style="24" customWidth="1"/>
    <col min="5888" max="5888" width="11.875" style="24" customWidth="1"/>
    <col min="5889" max="5889" width="13.5" style="24" customWidth="1"/>
    <col min="5890" max="5891" width="0" style="24" hidden="1" customWidth="1"/>
    <col min="5892" max="5892" width="14.125" style="24" customWidth="1"/>
    <col min="5893" max="5901" width="0" style="24" hidden="1" customWidth="1"/>
    <col min="5902" max="6142" width="9.125" style="24"/>
    <col min="6143" max="6143" width="30.75" style="24" customWidth="1"/>
    <col min="6144" max="6144" width="11.875" style="24" customWidth="1"/>
    <col min="6145" max="6145" width="13.5" style="24" customWidth="1"/>
    <col min="6146" max="6147" width="0" style="24" hidden="1" customWidth="1"/>
    <col min="6148" max="6148" width="14.125" style="24" customWidth="1"/>
    <col min="6149" max="6157" width="0" style="24" hidden="1" customWidth="1"/>
    <col min="6158" max="6398" width="9.125" style="24"/>
    <col min="6399" max="6399" width="30.75" style="24" customWidth="1"/>
    <col min="6400" max="6400" width="11.875" style="24" customWidth="1"/>
    <col min="6401" max="6401" width="13.5" style="24" customWidth="1"/>
    <col min="6402" max="6403" width="0" style="24" hidden="1" customWidth="1"/>
    <col min="6404" max="6404" width="14.125" style="24" customWidth="1"/>
    <col min="6405" max="6413" width="0" style="24" hidden="1" customWidth="1"/>
    <col min="6414" max="6654" width="9.125" style="24"/>
    <col min="6655" max="6655" width="30.75" style="24" customWidth="1"/>
    <col min="6656" max="6656" width="11.875" style="24" customWidth="1"/>
    <col min="6657" max="6657" width="13.5" style="24" customWidth="1"/>
    <col min="6658" max="6659" width="0" style="24" hidden="1" customWidth="1"/>
    <col min="6660" max="6660" width="14.125" style="24" customWidth="1"/>
    <col min="6661" max="6669" width="0" style="24" hidden="1" customWidth="1"/>
    <col min="6670" max="6910" width="9.125" style="24"/>
    <col min="6911" max="6911" width="30.75" style="24" customWidth="1"/>
    <col min="6912" max="6912" width="11.875" style="24" customWidth="1"/>
    <col min="6913" max="6913" width="13.5" style="24" customWidth="1"/>
    <col min="6914" max="6915" width="0" style="24" hidden="1" customWidth="1"/>
    <col min="6916" max="6916" width="14.125" style="24" customWidth="1"/>
    <col min="6917" max="6925" width="0" style="24" hidden="1" customWidth="1"/>
    <col min="6926" max="7166" width="9.125" style="24"/>
    <col min="7167" max="7167" width="30.75" style="24" customWidth="1"/>
    <col min="7168" max="7168" width="11.875" style="24" customWidth="1"/>
    <col min="7169" max="7169" width="13.5" style="24" customWidth="1"/>
    <col min="7170" max="7171" width="0" style="24" hidden="1" customWidth="1"/>
    <col min="7172" max="7172" width="14.125" style="24" customWidth="1"/>
    <col min="7173" max="7181" width="0" style="24" hidden="1" customWidth="1"/>
    <col min="7182" max="7422" width="9.125" style="24"/>
    <col min="7423" max="7423" width="30.75" style="24" customWidth="1"/>
    <col min="7424" max="7424" width="11.875" style="24" customWidth="1"/>
    <col min="7425" max="7425" width="13.5" style="24" customWidth="1"/>
    <col min="7426" max="7427" width="0" style="24" hidden="1" customWidth="1"/>
    <col min="7428" max="7428" width="14.125" style="24" customWidth="1"/>
    <col min="7429" max="7437" width="0" style="24" hidden="1" customWidth="1"/>
    <col min="7438" max="7678" width="9.125" style="24"/>
    <col min="7679" max="7679" width="30.75" style="24" customWidth="1"/>
    <col min="7680" max="7680" width="11.875" style="24" customWidth="1"/>
    <col min="7681" max="7681" width="13.5" style="24" customWidth="1"/>
    <col min="7682" max="7683" width="0" style="24" hidden="1" customWidth="1"/>
    <col min="7684" max="7684" width="14.125" style="24" customWidth="1"/>
    <col min="7685" max="7693" width="0" style="24" hidden="1" customWidth="1"/>
    <col min="7694" max="7934" width="9.125" style="24"/>
    <col min="7935" max="7935" width="30.75" style="24" customWidth="1"/>
    <col min="7936" max="7936" width="11.875" style="24" customWidth="1"/>
    <col min="7937" max="7937" width="13.5" style="24" customWidth="1"/>
    <col min="7938" max="7939" width="0" style="24" hidden="1" customWidth="1"/>
    <col min="7940" max="7940" width="14.125" style="24" customWidth="1"/>
    <col min="7941" max="7949" width="0" style="24" hidden="1" customWidth="1"/>
    <col min="7950" max="8190" width="9.125" style="24"/>
    <col min="8191" max="8191" width="30.75" style="24" customWidth="1"/>
    <col min="8192" max="8192" width="11.875" style="24" customWidth="1"/>
    <col min="8193" max="8193" width="13.5" style="24" customWidth="1"/>
    <col min="8194" max="8195" width="0" style="24" hidden="1" customWidth="1"/>
    <col min="8196" max="8196" width="14.125" style="24" customWidth="1"/>
    <col min="8197" max="8205" width="0" style="24" hidden="1" customWidth="1"/>
    <col min="8206" max="8446" width="9.125" style="24"/>
    <col min="8447" max="8447" width="30.75" style="24" customWidth="1"/>
    <col min="8448" max="8448" width="11.875" style="24" customWidth="1"/>
    <col min="8449" max="8449" width="13.5" style="24" customWidth="1"/>
    <col min="8450" max="8451" width="0" style="24" hidden="1" customWidth="1"/>
    <col min="8452" max="8452" width="14.125" style="24" customWidth="1"/>
    <col min="8453" max="8461" width="0" style="24" hidden="1" customWidth="1"/>
    <col min="8462" max="8702" width="9.125" style="24"/>
    <col min="8703" max="8703" width="30.75" style="24" customWidth="1"/>
    <col min="8704" max="8704" width="11.875" style="24" customWidth="1"/>
    <col min="8705" max="8705" width="13.5" style="24" customWidth="1"/>
    <col min="8706" max="8707" width="0" style="24" hidden="1" customWidth="1"/>
    <col min="8708" max="8708" width="14.125" style="24" customWidth="1"/>
    <col min="8709" max="8717" width="0" style="24" hidden="1" customWidth="1"/>
    <col min="8718" max="8958" width="9.125" style="24"/>
    <col min="8959" max="8959" width="30.75" style="24" customWidth="1"/>
    <col min="8960" max="8960" width="11.875" style="24" customWidth="1"/>
    <col min="8961" max="8961" width="13.5" style="24" customWidth="1"/>
    <col min="8962" max="8963" width="0" style="24" hidden="1" customWidth="1"/>
    <col min="8964" max="8964" width="14.125" style="24" customWidth="1"/>
    <col min="8965" max="8973" width="0" style="24" hidden="1" customWidth="1"/>
    <col min="8974" max="9214" width="9.125" style="24"/>
    <col min="9215" max="9215" width="30.75" style="24" customWidth="1"/>
    <col min="9216" max="9216" width="11.875" style="24" customWidth="1"/>
    <col min="9217" max="9217" width="13.5" style="24" customWidth="1"/>
    <col min="9218" max="9219" width="0" style="24" hidden="1" customWidth="1"/>
    <col min="9220" max="9220" width="14.125" style="24" customWidth="1"/>
    <col min="9221" max="9229" width="0" style="24" hidden="1" customWidth="1"/>
    <col min="9230" max="9470" width="9.125" style="24"/>
    <col min="9471" max="9471" width="30.75" style="24" customWidth="1"/>
    <col min="9472" max="9472" width="11.875" style="24" customWidth="1"/>
    <col min="9473" max="9473" width="13.5" style="24" customWidth="1"/>
    <col min="9474" max="9475" width="0" style="24" hidden="1" customWidth="1"/>
    <col min="9476" max="9476" width="14.125" style="24" customWidth="1"/>
    <col min="9477" max="9485" width="0" style="24" hidden="1" customWidth="1"/>
    <col min="9486" max="9726" width="9.125" style="24"/>
    <col min="9727" max="9727" width="30.75" style="24" customWidth="1"/>
    <col min="9728" max="9728" width="11.875" style="24" customWidth="1"/>
    <col min="9729" max="9729" width="13.5" style="24" customWidth="1"/>
    <col min="9730" max="9731" width="0" style="24" hidden="1" customWidth="1"/>
    <col min="9732" max="9732" width="14.125" style="24" customWidth="1"/>
    <col min="9733" max="9741" width="0" style="24" hidden="1" customWidth="1"/>
    <col min="9742" max="9982" width="9.125" style="24"/>
    <col min="9983" max="9983" width="30.75" style="24" customWidth="1"/>
    <col min="9984" max="9984" width="11.875" style="24" customWidth="1"/>
    <col min="9985" max="9985" width="13.5" style="24" customWidth="1"/>
    <col min="9986" max="9987" width="0" style="24" hidden="1" customWidth="1"/>
    <col min="9988" max="9988" width="14.125" style="24" customWidth="1"/>
    <col min="9989" max="9997" width="0" style="24" hidden="1" customWidth="1"/>
    <col min="9998" max="10238" width="9.125" style="24"/>
    <col min="10239" max="10239" width="30.75" style="24" customWidth="1"/>
    <col min="10240" max="10240" width="11.875" style="24" customWidth="1"/>
    <col min="10241" max="10241" width="13.5" style="24" customWidth="1"/>
    <col min="10242" max="10243" width="0" style="24" hidden="1" customWidth="1"/>
    <col min="10244" max="10244" width="14.125" style="24" customWidth="1"/>
    <col min="10245" max="10253" width="0" style="24" hidden="1" customWidth="1"/>
    <col min="10254" max="10494" width="9.125" style="24"/>
    <col min="10495" max="10495" width="30.75" style="24" customWidth="1"/>
    <col min="10496" max="10496" width="11.875" style="24" customWidth="1"/>
    <col min="10497" max="10497" width="13.5" style="24" customWidth="1"/>
    <col min="10498" max="10499" width="0" style="24" hidden="1" customWidth="1"/>
    <col min="10500" max="10500" width="14.125" style="24" customWidth="1"/>
    <col min="10501" max="10509" width="0" style="24" hidden="1" customWidth="1"/>
    <col min="10510" max="10750" width="9.125" style="24"/>
    <col min="10751" max="10751" width="30.75" style="24" customWidth="1"/>
    <col min="10752" max="10752" width="11.875" style="24" customWidth="1"/>
    <col min="10753" max="10753" width="13.5" style="24" customWidth="1"/>
    <col min="10754" max="10755" width="0" style="24" hidden="1" customWidth="1"/>
    <col min="10756" max="10756" width="14.125" style="24" customWidth="1"/>
    <col min="10757" max="10765" width="0" style="24" hidden="1" customWidth="1"/>
    <col min="10766" max="11006" width="9.125" style="24"/>
    <col min="11007" max="11007" width="30.75" style="24" customWidth="1"/>
    <col min="11008" max="11008" width="11.875" style="24" customWidth="1"/>
    <col min="11009" max="11009" width="13.5" style="24" customWidth="1"/>
    <col min="11010" max="11011" width="0" style="24" hidden="1" customWidth="1"/>
    <col min="11012" max="11012" width="14.125" style="24" customWidth="1"/>
    <col min="11013" max="11021" width="0" style="24" hidden="1" customWidth="1"/>
    <col min="11022" max="11262" width="9.125" style="24"/>
    <col min="11263" max="11263" width="30.75" style="24" customWidth="1"/>
    <col min="11264" max="11264" width="11.875" style="24" customWidth="1"/>
    <col min="11265" max="11265" width="13.5" style="24" customWidth="1"/>
    <col min="11266" max="11267" width="0" style="24" hidden="1" customWidth="1"/>
    <col min="11268" max="11268" width="14.125" style="24" customWidth="1"/>
    <col min="11269" max="11277" width="0" style="24" hidden="1" customWidth="1"/>
    <col min="11278" max="11518" width="9.125" style="24"/>
    <col min="11519" max="11519" width="30.75" style="24" customWidth="1"/>
    <col min="11520" max="11520" width="11.875" style="24" customWidth="1"/>
    <col min="11521" max="11521" width="13.5" style="24" customWidth="1"/>
    <col min="11522" max="11523" width="0" style="24" hidden="1" customWidth="1"/>
    <col min="11524" max="11524" width="14.125" style="24" customWidth="1"/>
    <col min="11525" max="11533" width="0" style="24" hidden="1" customWidth="1"/>
    <col min="11534" max="11774" width="9.125" style="24"/>
    <col min="11775" max="11775" width="30.75" style="24" customWidth="1"/>
    <col min="11776" max="11776" width="11.875" style="24" customWidth="1"/>
    <col min="11777" max="11777" width="13.5" style="24" customWidth="1"/>
    <col min="11778" max="11779" width="0" style="24" hidden="1" customWidth="1"/>
    <col min="11780" max="11780" width="14.125" style="24" customWidth="1"/>
    <col min="11781" max="11789" width="0" style="24" hidden="1" customWidth="1"/>
    <col min="11790" max="12030" width="9.125" style="24"/>
    <col min="12031" max="12031" width="30.75" style="24" customWidth="1"/>
    <col min="12032" max="12032" width="11.875" style="24" customWidth="1"/>
    <col min="12033" max="12033" width="13.5" style="24" customWidth="1"/>
    <col min="12034" max="12035" width="0" style="24" hidden="1" customWidth="1"/>
    <col min="12036" max="12036" width="14.125" style="24" customWidth="1"/>
    <col min="12037" max="12045" width="0" style="24" hidden="1" customWidth="1"/>
    <col min="12046" max="12286" width="9.125" style="24"/>
    <col min="12287" max="12287" width="30.75" style="24" customWidth="1"/>
    <col min="12288" max="12288" width="11.875" style="24" customWidth="1"/>
    <col min="12289" max="12289" width="13.5" style="24" customWidth="1"/>
    <col min="12290" max="12291" width="0" style="24" hidden="1" customWidth="1"/>
    <col min="12292" max="12292" width="14.125" style="24" customWidth="1"/>
    <col min="12293" max="12301" width="0" style="24" hidden="1" customWidth="1"/>
    <col min="12302" max="12542" width="9.125" style="24"/>
    <col min="12543" max="12543" width="30.75" style="24" customWidth="1"/>
    <col min="12544" max="12544" width="11.875" style="24" customWidth="1"/>
    <col min="12545" max="12545" width="13.5" style="24" customWidth="1"/>
    <col min="12546" max="12547" width="0" style="24" hidden="1" customWidth="1"/>
    <col min="12548" max="12548" width="14.125" style="24" customWidth="1"/>
    <col min="12549" max="12557" width="0" style="24" hidden="1" customWidth="1"/>
    <col min="12558" max="12798" width="9.125" style="24"/>
    <col min="12799" max="12799" width="30.75" style="24" customWidth="1"/>
    <col min="12800" max="12800" width="11.875" style="24" customWidth="1"/>
    <col min="12801" max="12801" width="13.5" style="24" customWidth="1"/>
    <col min="12802" max="12803" width="0" style="24" hidden="1" customWidth="1"/>
    <col min="12804" max="12804" width="14.125" style="24" customWidth="1"/>
    <col min="12805" max="12813" width="0" style="24" hidden="1" customWidth="1"/>
    <col min="12814" max="13054" width="9.125" style="24"/>
    <col min="13055" max="13055" width="30.75" style="24" customWidth="1"/>
    <col min="13056" max="13056" width="11.875" style="24" customWidth="1"/>
    <col min="13057" max="13057" width="13.5" style="24" customWidth="1"/>
    <col min="13058" max="13059" width="0" style="24" hidden="1" customWidth="1"/>
    <col min="13060" max="13060" width="14.125" style="24" customWidth="1"/>
    <col min="13061" max="13069" width="0" style="24" hidden="1" customWidth="1"/>
    <col min="13070" max="13310" width="9.125" style="24"/>
    <col min="13311" max="13311" width="30.75" style="24" customWidth="1"/>
    <col min="13312" max="13312" width="11.875" style="24" customWidth="1"/>
    <col min="13313" max="13313" width="13.5" style="24" customWidth="1"/>
    <col min="13314" max="13315" width="0" style="24" hidden="1" customWidth="1"/>
    <col min="13316" max="13316" width="14.125" style="24" customWidth="1"/>
    <col min="13317" max="13325" width="0" style="24" hidden="1" customWidth="1"/>
    <col min="13326" max="13566" width="9.125" style="24"/>
    <col min="13567" max="13567" width="30.75" style="24" customWidth="1"/>
    <col min="13568" max="13568" width="11.875" style="24" customWidth="1"/>
    <col min="13569" max="13569" width="13.5" style="24" customWidth="1"/>
    <col min="13570" max="13571" width="0" style="24" hidden="1" customWidth="1"/>
    <col min="13572" max="13572" width="14.125" style="24" customWidth="1"/>
    <col min="13573" max="13581" width="0" style="24" hidden="1" customWidth="1"/>
    <col min="13582" max="13822" width="9.125" style="24"/>
    <col min="13823" max="13823" width="30.75" style="24" customWidth="1"/>
    <col min="13824" max="13824" width="11.875" style="24" customWidth="1"/>
    <col min="13825" max="13825" width="13.5" style="24" customWidth="1"/>
    <col min="13826" max="13827" width="0" style="24" hidden="1" customWidth="1"/>
    <col min="13828" max="13828" width="14.125" style="24" customWidth="1"/>
    <col min="13829" max="13837" width="0" style="24" hidden="1" customWidth="1"/>
    <col min="13838" max="14078" width="9.125" style="24"/>
    <col min="14079" max="14079" width="30.75" style="24" customWidth="1"/>
    <col min="14080" max="14080" width="11.875" style="24" customWidth="1"/>
    <col min="14081" max="14081" width="13.5" style="24" customWidth="1"/>
    <col min="14082" max="14083" width="0" style="24" hidden="1" customWidth="1"/>
    <col min="14084" max="14084" width="14.125" style="24" customWidth="1"/>
    <col min="14085" max="14093" width="0" style="24" hidden="1" customWidth="1"/>
    <col min="14094" max="14334" width="9.125" style="24"/>
    <col min="14335" max="14335" width="30.75" style="24" customWidth="1"/>
    <col min="14336" max="14336" width="11.875" style="24" customWidth="1"/>
    <col min="14337" max="14337" width="13.5" style="24" customWidth="1"/>
    <col min="14338" max="14339" width="0" style="24" hidden="1" customWidth="1"/>
    <col min="14340" max="14340" width="14.125" style="24" customWidth="1"/>
    <col min="14341" max="14349" width="0" style="24" hidden="1" customWidth="1"/>
    <col min="14350" max="14590" width="9.125" style="24"/>
    <col min="14591" max="14591" width="30.75" style="24" customWidth="1"/>
    <col min="14592" max="14592" width="11.875" style="24" customWidth="1"/>
    <col min="14593" max="14593" width="13.5" style="24" customWidth="1"/>
    <col min="14594" max="14595" width="0" style="24" hidden="1" customWidth="1"/>
    <col min="14596" max="14596" width="14.125" style="24" customWidth="1"/>
    <col min="14597" max="14605" width="0" style="24" hidden="1" customWidth="1"/>
    <col min="14606" max="14846" width="9.125" style="24"/>
    <col min="14847" max="14847" width="30.75" style="24" customWidth="1"/>
    <col min="14848" max="14848" width="11.875" style="24" customWidth="1"/>
    <col min="14849" max="14849" width="13.5" style="24" customWidth="1"/>
    <col min="14850" max="14851" width="0" style="24" hidden="1" customWidth="1"/>
    <col min="14852" max="14852" width="14.125" style="24" customWidth="1"/>
    <col min="14853" max="14861" width="0" style="24" hidden="1" customWidth="1"/>
    <col min="14862" max="15102" width="9.125" style="24"/>
    <col min="15103" max="15103" width="30.75" style="24" customWidth="1"/>
    <col min="15104" max="15104" width="11.875" style="24" customWidth="1"/>
    <col min="15105" max="15105" width="13.5" style="24" customWidth="1"/>
    <col min="15106" max="15107" width="0" style="24" hidden="1" customWidth="1"/>
    <col min="15108" max="15108" width="14.125" style="24" customWidth="1"/>
    <col min="15109" max="15117" width="0" style="24" hidden="1" customWidth="1"/>
    <col min="15118" max="15358" width="9.125" style="24"/>
    <col min="15359" max="15359" width="30.75" style="24" customWidth="1"/>
    <col min="15360" max="15360" width="11.875" style="24" customWidth="1"/>
    <col min="15361" max="15361" width="13.5" style="24" customWidth="1"/>
    <col min="15362" max="15363" width="0" style="24" hidden="1" customWidth="1"/>
    <col min="15364" max="15364" width="14.125" style="24" customWidth="1"/>
    <col min="15365" max="15373" width="0" style="24" hidden="1" customWidth="1"/>
    <col min="15374" max="15614" width="9.125" style="24"/>
    <col min="15615" max="15615" width="30.75" style="24" customWidth="1"/>
    <col min="15616" max="15616" width="11.875" style="24" customWidth="1"/>
    <col min="15617" max="15617" width="13.5" style="24" customWidth="1"/>
    <col min="15618" max="15619" width="0" style="24" hidden="1" customWidth="1"/>
    <col min="15620" max="15620" width="14.125" style="24" customWidth="1"/>
    <col min="15621" max="15629" width="0" style="24" hidden="1" customWidth="1"/>
    <col min="15630" max="15870" width="9.125" style="24"/>
    <col min="15871" max="15871" width="30.75" style="24" customWidth="1"/>
    <col min="15872" max="15872" width="11.875" style="24" customWidth="1"/>
    <col min="15873" max="15873" width="13.5" style="24" customWidth="1"/>
    <col min="15874" max="15875" width="0" style="24" hidden="1" customWidth="1"/>
    <col min="15876" max="15876" width="14.125" style="24" customWidth="1"/>
    <col min="15877" max="15885" width="0" style="24" hidden="1" customWidth="1"/>
    <col min="15886" max="16126" width="9.125" style="24"/>
    <col min="16127" max="16127" width="30.75" style="24" customWidth="1"/>
    <col min="16128" max="16128" width="11.875" style="24" customWidth="1"/>
    <col min="16129" max="16129" width="13.5" style="24" customWidth="1"/>
    <col min="16130" max="16131" width="0" style="24" hidden="1" customWidth="1"/>
    <col min="16132" max="16132" width="14.125" style="24" customWidth="1"/>
    <col min="16133" max="16141" width="0" style="24" hidden="1" customWidth="1"/>
    <col min="16142" max="16384" width="9.125" style="24"/>
  </cols>
  <sheetData>
    <row r="1" spans="1:13" ht="22.5">
      <c r="A1" s="156" t="s">
        <v>223</v>
      </c>
      <c r="B1" s="91"/>
      <c r="C1" s="92"/>
      <c r="D1" s="91"/>
    </row>
    <row r="2" spans="1:13" ht="22.5">
      <c r="A2" s="190" t="s">
        <v>210</v>
      </c>
      <c r="B2" s="190"/>
      <c r="C2" s="190"/>
      <c r="D2" s="190"/>
    </row>
    <row r="3" spans="1:13" ht="14.25" thickBot="1">
      <c r="A3" s="182" t="s">
        <v>208</v>
      </c>
      <c r="B3" s="182"/>
      <c r="C3" s="26"/>
      <c r="D3" s="93" t="s">
        <v>100</v>
      </c>
    </row>
    <row r="4" spans="1:13" ht="19.5" customHeight="1">
      <c r="A4" s="183" t="s">
        <v>37</v>
      </c>
      <c r="B4" s="185" t="s">
        <v>146</v>
      </c>
      <c r="C4" s="186" t="s">
        <v>147</v>
      </c>
      <c r="D4" s="188" t="s">
        <v>148</v>
      </c>
    </row>
    <row r="5" spans="1:13" ht="6" customHeight="1">
      <c r="A5" s="184"/>
      <c r="B5" s="175"/>
      <c r="C5" s="187"/>
      <c r="D5" s="189"/>
      <c r="E5" s="24" t="s">
        <v>149</v>
      </c>
      <c r="F5" s="24" t="s">
        <v>150</v>
      </c>
      <c r="G5" s="24" t="s">
        <v>151</v>
      </c>
      <c r="H5" s="24" t="s">
        <v>152</v>
      </c>
      <c r="I5" s="24" t="s">
        <v>153</v>
      </c>
      <c r="J5" s="24" t="s">
        <v>154</v>
      </c>
      <c r="K5" s="24" t="s">
        <v>155</v>
      </c>
      <c r="L5" s="24" t="s">
        <v>156</v>
      </c>
      <c r="M5" s="24" t="s">
        <v>40</v>
      </c>
    </row>
    <row r="6" spans="1:13" ht="24.75" hidden="1" customHeight="1">
      <c r="A6" s="184"/>
      <c r="B6" s="175"/>
      <c r="C6" s="152"/>
      <c r="D6" s="189"/>
    </row>
    <row r="7" spans="1:13" ht="21.75" customHeight="1">
      <c r="A7" s="153" t="s">
        <v>40</v>
      </c>
      <c r="B7" s="43">
        <f t="shared" ref="B7:M7" si="0">SUM(B8:B23)</f>
        <v>37909</v>
      </c>
      <c r="C7" s="43">
        <f t="shared" si="0"/>
        <v>29713</v>
      </c>
      <c r="D7" s="94">
        <f t="shared" si="0"/>
        <v>8196</v>
      </c>
      <c r="E7" s="95">
        <f t="shared" si="0"/>
        <v>647.11110000000031</v>
      </c>
      <c r="F7" s="96">
        <f t="shared" si="0"/>
        <v>16</v>
      </c>
      <c r="G7" s="96">
        <f t="shared" si="0"/>
        <v>362.69000000000005</v>
      </c>
      <c r="H7" s="96">
        <f t="shared" si="0"/>
        <v>954.09</v>
      </c>
      <c r="I7" s="96">
        <f t="shared" si="0"/>
        <v>287</v>
      </c>
      <c r="J7" s="96">
        <f t="shared" si="0"/>
        <v>5</v>
      </c>
      <c r="K7" s="96">
        <f t="shared" si="0"/>
        <v>941.58799999999997</v>
      </c>
      <c r="L7" s="96">
        <f t="shared" si="0"/>
        <v>3842.91</v>
      </c>
      <c r="M7" s="96">
        <f t="shared" si="0"/>
        <v>7056.3891000000003</v>
      </c>
    </row>
    <row r="8" spans="1:13" ht="21.75" customHeight="1">
      <c r="A8" s="154" t="s">
        <v>41</v>
      </c>
      <c r="B8" s="43">
        <v>191</v>
      </c>
      <c r="C8" s="43">
        <v>117</v>
      </c>
      <c r="D8" s="94">
        <f t="shared" ref="D8:D23" si="1">B8-C8</f>
        <v>74</v>
      </c>
      <c r="E8" s="97"/>
      <c r="F8" s="39"/>
      <c r="G8" s="39"/>
      <c r="H8" s="39"/>
      <c r="I8" s="39">
        <v>12</v>
      </c>
      <c r="J8" s="39"/>
      <c r="K8" s="39"/>
      <c r="L8" s="98"/>
      <c r="M8" s="39">
        <f>SUM(E8:L8)</f>
        <v>12</v>
      </c>
    </row>
    <row r="9" spans="1:13" ht="21.75" customHeight="1">
      <c r="A9" s="154" t="s">
        <v>43</v>
      </c>
      <c r="B9" s="43">
        <v>183</v>
      </c>
      <c r="C9" s="43">
        <v>156</v>
      </c>
      <c r="D9" s="94">
        <f t="shared" si="1"/>
        <v>27</v>
      </c>
      <c r="E9" s="97"/>
      <c r="F9" s="39"/>
      <c r="G9" s="39"/>
      <c r="H9" s="39"/>
      <c r="I9" s="39">
        <v>7</v>
      </c>
      <c r="J9" s="39"/>
      <c r="K9" s="39"/>
      <c r="L9" s="98"/>
      <c r="M9" s="39">
        <f t="shared" ref="M9:M36" si="2">SUM(E9:L9)</f>
        <v>7</v>
      </c>
    </row>
    <row r="10" spans="1:13" ht="21.75" customHeight="1">
      <c r="A10" s="154" t="s">
        <v>89</v>
      </c>
      <c r="B10" s="43">
        <v>3514</v>
      </c>
      <c r="C10" s="43">
        <v>3277</v>
      </c>
      <c r="D10" s="94">
        <f t="shared" si="1"/>
        <v>237</v>
      </c>
      <c r="E10" s="97"/>
      <c r="F10" s="39"/>
      <c r="G10" s="39">
        <v>260.29000000000002</v>
      </c>
      <c r="H10" s="39"/>
      <c r="I10" s="39"/>
      <c r="J10" s="39"/>
      <c r="K10" s="39"/>
      <c r="L10" s="98"/>
      <c r="M10" s="39">
        <f t="shared" si="2"/>
        <v>260.29000000000002</v>
      </c>
    </row>
    <row r="11" spans="1:13" ht="21.75" customHeight="1">
      <c r="A11" s="154" t="s">
        <v>90</v>
      </c>
      <c r="B11" s="43">
        <v>950</v>
      </c>
      <c r="C11" s="43">
        <v>703</v>
      </c>
      <c r="D11" s="94">
        <f t="shared" si="1"/>
        <v>247</v>
      </c>
      <c r="E11" s="97"/>
      <c r="F11" s="39"/>
      <c r="G11" s="39">
        <v>83.9</v>
      </c>
      <c r="H11" s="39"/>
      <c r="I11" s="39"/>
      <c r="J11" s="39"/>
      <c r="K11" s="39"/>
      <c r="L11" s="98"/>
      <c r="M11" s="39">
        <f t="shared" si="2"/>
        <v>83.9</v>
      </c>
    </row>
    <row r="12" spans="1:13" ht="21.75" customHeight="1">
      <c r="A12" s="154" t="s">
        <v>45</v>
      </c>
      <c r="B12" s="43">
        <v>273</v>
      </c>
      <c r="C12" s="43">
        <v>247</v>
      </c>
      <c r="D12" s="94">
        <f t="shared" si="1"/>
        <v>26</v>
      </c>
      <c r="E12" s="97"/>
      <c r="F12" s="39"/>
      <c r="G12" s="39">
        <v>18.5</v>
      </c>
      <c r="H12" s="39"/>
      <c r="I12" s="39">
        <v>190</v>
      </c>
      <c r="J12" s="39"/>
      <c r="K12" s="39"/>
      <c r="L12" s="98"/>
      <c r="M12" s="39">
        <f t="shared" si="2"/>
        <v>208.5</v>
      </c>
    </row>
    <row r="13" spans="1:13" ht="21.75" customHeight="1">
      <c r="A13" s="154" t="s">
        <v>46</v>
      </c>
      <c r="B13" s="43">
        <v>3197</v>
      </c>
      <c r="C13" s="43">
        <v>3030</v>
      </c>
      <c r="D13" s="94">
        <f t="shared" si="1"/>
        <v>167</v>
      </c>
      <c r="E13" s="97"/>
      <c r="F13" s="39"/>
      <c r="G13" s="39"/>
      <c r="H13" s="39">
        <v>150.99</v>
      </c>
      <c r="I13" s="39"/>
      <c r="J13" s="39"/>
      <c r="K13" s="39"/>
      <c r="L13" s="98"/>
      <c r="M13" s="39">
        <f t="shared" si="2"/>
        <v>150.99</v>
      </c>
    </row>
    <row r="14" spans="1:13" ht="21.75" customHeight="1">
      <c r="A14" s="154" t="s">
        <v>47</v>
      </c>
      <c r="B14" s="43">
        <v>4884</v>
      </c>
      <c r="C14" s="43">
        <v>4582</v>
      </c>
      <c r="D14" s="94">
        <f t="shared" si="1"/>
        <v>302</v>
      </c>
      <c r="E14" s="97"/>
      <c r="F14" s="39"/>
      <c r="G14" s="39"/>
      <c r="H14" s="39">
        <v>803.1</v>
      </c>
      <c r="I14" s="39">
        <v>28</v>
      </c>
      <c r="J14" s="39"/>
      <c r="K14" s="39"/>
      <c r="L14" s="98"/>
      <c r="M14" s="39">
        <f t="shared" si="2"/>
        <v>831.1</v>
      </c>
    </row>
    <row r="15" spans="1:13" ht="21.75" customHeight="1">
      <c r="A15" s="154" t="s">
        <v>48</v>
      </c>
      <c r="B15" s="43">
        <v>1310</v>
      </c>
      <c r="C15" s="43">
        <v>717</v>
      </c>
      <c r="D15" s="94">
        <f t="shared" si="1"/>
        <v>593</v>
      </c>
      <c r="E15" s="97"/>
      <c r="F15" s="39">
        <v>16</v>
      </c>
      <c r="G15" s="39"/>
      <c r="H15" s="39"/>
      <c r="I15" s="39"/>
      <c r="J15" s="39"/>
      <c r="K15" s="39"/>
      <c r="L15" s="98"/>
      <c r="M15" s="39">
        <f t="shared" si="2"/>
        <v>16</v>
      </c>
    </row>
    <row r="16" spans="1:13" ht="21.75" customHeight="1">
      <c r="A16" s="154" t="s">
        <v>49</v>
      </c>
      <c r="B16" s="43">
        <v>1550</v>
      </c>
      <c r="C16" s="43">
        <v>1550</v>
      </c>
      <c r="D16" s="94">
        <f t="shared" si="1"/>
        <v>0</v>
      </c>
      <c r="E16" s="97"/>
      <c r="F16" s="39"/>
      <c r="G16" s="39"/>
      <c r="H16" s="39"/>
      <c r="I16" s="39"/>
      <c r="J16" s="39"/>
      <c r="K16" s="39"/>
      <c r="L16" s="98"/>
      <c r="M16" s="39">
        <f t="shared" si="2"/>
        <v>0</v>
      </c>
    </row>
    <row r="17" spans="1:13" ht="21.75" customHeight="1">
      <c r="A17" s="154" t="s">
        <v>50</v>
      </c>
      <c r="B17" s="43">
        <v>14818</v>
      </c>
      <c r="C17" s="43">
        <v>9553</v>
      </c>
      <c r="D17" s="94">
        <f t="shared" si="1"/>
        <v>5265</v>
      </c>
      <c r="E17" s="97"/>
      <c r="F17" s="39"/>
      <c r="G17" s="39"/>
      <c r="H17" s="39"/>
      <c r="I17" s="39"/>
      <c r="J17" s="39"/>
      <c r="K17" s="39"/>
      <c r="L17" s="98">
        <v>2654.91</v>
      </c>
      <c r="M17" s="39">
        <f t="shared" si="2"/>
        <v>2654.91</v>
      </c>
    </row>
    <row r="18" spans="1:13" ht="21.75" customHeight="1">
      <c r="A18" s="154" t="s">
        <v>93</v>
      </c>
      <c r="B18" s="43">
        <v>973</v>
      </c>
      <c r="C18" s="43">
        <v>717</v>
      </c>
      <c r="D18" s="94">
        <f t="shared" si="1"/>
        <v>256</v>
      </c>
      <c r="E18" s="97">
        <v>120.43</v>
      </c>
      <c r="F18" s="39"/>
      <c r="G18" s="39"/>
      <c r="H18" s="39"/>
      <c r="I18" s="39"/>
      <c r="J18" s="39"/>
      <c r="K18" s="39">
        <v>12</v>
      </c>
      <c r="L18" s="98"/>
      <c r="M18" s="39">
        <f t="shared" si="2"/>
        <v>132.43</v>
      </c>
    </row>
    <row r="19" spans="1:13" ht="21.75" customHeight="1">
      <c r="A19" s="154" t="s">
        <v>52</v>
      </c>
      <c r="B19" s="43">
        <v>3012</v>
      </c>
      <c r="C19" s="43">
        <v>2796</v>
      </c>
      <c r="D19" s="94">
        <f t="shared" si="1"/>
        <v>216</v>
      </c>
      <c r="E19" s="97">
        <f>[1]一般结余数!$I$166</f>
        <v>401.41110000000026</v>
      </c>
      <c r="F19" s="39"/>
      <c r="G19" s="39"/>
      <c r="H19" s="39"/>
      <c r="I19" s="39"/>
      <c r="J19" s="39"/>
      <c r="K19" s="39"/>
      <c r="L19" s="98">
        <v>288</v>
      </c>
      <c r="M19" s="39">
        <f t="shared" si="2"/>
        <v>689.41110000000026</v>
      </c>
    </row>
    <row r="20" spans="1:13" ht="21.75" customHeight="1">
      <c r="A20" s="154" t="s">
        <v>53</v>
      </c>
      <c r="B20" s="43">
        <v>2161</v>
      </c>
      <c r="C20" s="43">
        <v>1430</v>
      </c>
      <c r="D20" s="94">
        <f t="shared" si="1"/>
        <v>731</v>
      </c>
      <c r="E20" s="97">
        <f>[1]一般结余数!$I$177</f>
        <v>125.26999999999998</v>
      </c>
      <c r="F20" s="39"/>
      <c r="G20" s="39"/>
      <c r="H20" s="39"/>
      <c r="I20" s="39">
        <v>50</v>
      </c>
      <c r="J20" s="39"/>
      <c r="K20" s="39"/>
      <c r="L20" s="98"/>
      <c r="M20" s="39">
        <f t="shared" si="2"/>
        <v>175.26999999999998</v>
      </c>
    </row>
    <row r="21" spans="1:13" ht="21.75" customHeight="1">
      <c r="A21" s="154" t="s">
        <v>54</v>
      </c>
      <c r="B21" s="43">
        <v>601</v>
      </c>
      <c r="C21" s="43">
        <v>594</v>
      </c>
      <c r="D21" s="94">
        <f t="shared" si="1"/>
        <v>7</v>
      </c>
      <c r="E21" s="97"/>
      <c r="F21" s="39"/>
      <c r="G21" s="39"/>
      <c r="H21" s="39"/>
      <c r="I21" s="39"/>
      <c r="J21" s="39"/>
      <c r="K21" s="39"/>
      <c r="L21" s="98">
        <v>9</v>
      </c>
      <c r="M21" s="39">
        <f t="shared" si="2"/>
        <v>9</v>
      </c>
    </row>
    <row r="22" spans="1:13" ht="21.75" customHeight="1">
      <c r="A22" s="154" t="s">
        <v>55</v>
      </c>
      <c r="B22" s="43">
        <v>250</v>
      </c>
      <c r="C22" s="43">
        <v>210</v>
      </c>
      <c r="D22" s="94">
        <f t="shared" si="1"/>
        <v>40</v>
      </c>
      <c r="E22" s="97"/>
      <c r="F22" s="39"/>
      <c r="G22" s="39"/>
      <c r="H22" s="39"/>
      <c r="I22" s="39"/>
      <c r="J22" s="39"/>
      <c r="K22" s="39"/>
      <c r="L22" s="98">
        <v>891</v>
      </c>
      <c r="M22" s="39">
        <f t="shared" si="2"/>
        <v>891</v>
      </c>
    </row>
    <row r="23" spans="1:13" ht="21.75" customHeight="1" thickBot="1">
      <c r="A23" s="155" t="s">
        <v>56</v>
      </c>
      <c r="B23" s="99">
        <v>42</v>
      </c>
      <c r="C23" s="99">
        <v>34</v>
      </c>
      <c r="D23" s="100">
        <f t="shared" si="1"/>
        <v>8</v>
      </c>
      <c r="E23" s="97"/>
      <c r="F23" s="39"/>
      <c r="G23" s="39"/>
      <c r="H23" s="39"/>
      <c r="I23" s="39"/>
      <c r="J23" s="39">
        <v>5</v>
      </c>
      <c r="K23" s="39">
        <v>929.58799999999997</v>
      </c>
      <c r="L23" s="98"/>
      <c r="M23" s="39">
        <f t="shared" si="2"/>
        <v>934.58799999999997</v>
      </c>
    </row>
    <row r="24" spans="1:13" s="104" customFormat="1" ht="17.25" customHeight="1">
      <c r="A24" s="101"/>
      <c r="B24" s="102"/>
      <c r="C24" s="103"/>
      <c r="D24" s="102"/>
      <c r="M24" s="39">
        <f t="shared" si="2"/>
        <v>0</v>
      </c>
    </row>
    <row r="25" spans="1:13" ht="24.95" customHeight="1">
      <c r="A25" s="181" t="s">
        <v>211</v>
      </c>
      <c r="B25" s="181"/>
      <c r="C25" s="181"/>
      <c r="D25" s="181"/>
      <c r="M25" s="39">
        <f t="shared" si="2"/>
        <v>0</v>
      </c>
    </row>
    <row r="26" spans="1:13" ht="15" customHeight="1" thickBot="1">
      <c r="A26" s="182" t="s">
        <v>208</v>
      </c>
      <c r="B26" s="182"/>
      <c r="C26" s="26"/>
      <c r="D26" s="93" t="s">
        <v>100</v>
      </c>
      <c r="M26" s="39">
        <f t="shared" si="2"/>
        <v>0</v>
      </c>
    </row>
    <row r="27" spans="1:13" ht="15" customHeight="1">
      <c r="A27" s="183" t="s">
        <v>37</v>
      </c>
      <c r="B27" s="185" t="s">
        <v>233</v>
      </c>
      <c r="C27" s="186" t="s">
        <v>234</v>
      </c>
      <c r="D27" s="188" t="s">
        <v>235</v>
      </c>
      <c r="M27" s="39">
        <f t="shared" si="2"/>
        <v>0</v>
      </c>
    </row>
    <row r="28" spans="1:13" ht="15" customHeight="1">
      <c r="A28" s="184"/>
      <c r="B28" s="175"/>
      <c r="C28" s="187"/>
      <c r="D28" s="189"/>
      <c r="M28" s="39">
        <f t="shared" si="2"/>
        <v>0</v>
      </c>
    </row>
    <row r="29" spans="1:13" ht="15" hidden="1" customHeight="1">
      <c r="A29" s="184"/>
      <c r="B29" s="175"/>
      <c r="C29" s="152"/>
      <c r="D29" s="189"/>
      <c r="M29" s="39">
        <f t="shared" si="2"/>
        <v>0</v>
      </c>
    </row>
    <row r="30" spans="1:13" ht="21.75" customHeight="1">
      <c r="A30" s="153" t="s">
        <v>236</v>
      </c>
      <c r="B30" s="141">
        <f t="shared" ref="B30:L30" si="3">SUM(B31:B36)</f>
        <v>9967</v>
      </c>
      <c r="C30" s="141">
        <f t="shared" si="3"/>
        <v>7332</v>
      </c>
      <c r="D30" s="142">
        <f t="shared" si="3"/>
        <v>2635</v>
      </c>
      <c r="E30" s="105">
        <f t="shared" si="3"/>
        <v>24.4</v>
      </c>
      <c r="F30" s="106">
        <f t="shared" si="3"/>
        <v>0</v>
      </c>
      <c r="G30" s="106">
        <f t="shared" si="3"/>
        <v>77.563000000000002</v>
      </c>
      <c r="H30" s="106">
        <f t="shared" si="3"/>
        <v>358.99</v>
      </c>
      <c r="I30" s="106">
        <f t="shared" si="3"/>
        <v>0</v>
      </c>
      <c r="J30" s="106">
        <f t="shared" si="3"/>
        <v>0</v>
      </c>
      <c r="K30" s="106">
        <f t="shared" si="3"/>
        <v>973.62890000000004</v>
      </c>
      <c r="L30" s="107">
        <f t="shared" si="3"/>
        <v>738.33</v>
      </c>
      <c r="M30" s="39">
        <f t="shared" si="2"/>
        <v>2172.9119000000001</v>
      </c>
    </row>
    <row r="31" spans="1:13" ht="21.75" customHeight="1">
      <c r="A31" s="154" t="s">
        <v>89</v>
      </c>
      <c r="B31" s="141">
        <v>325</v>
      </c>
      <c r="C31" s="141">
        <v>309</v>
      </c>
      <c r="D31" s="142">
        <f t="shared" ref="D31:D36" si="4">B31-C31</f>
        <v>16</v>
      </c>
      <c r="E31" s="97"/>
      <c r="F31" s="39"/>
      <c r="G31" s="39">
        <v>31</v>
      </c>
      <c r="H31" s="39"/>
      <c r="I31" s="39"/>
      <c r="J31" s="39"/>
      <c r="K31" s="39"/>
      <c r="L31" s="98"/>
      <c r="M31" s="39">
        <f t="shared" si="2"/>
        <v>31</v>
      </c>
    </row>
    <row r="32" spans="1:13" ht="21.75" customHeight="1">
      <c r="A32" s="154" t="s">
        <v>45</v>
      </c>
      <c r="B32" s="141">
        <v>100</v>
      </c>
      <c r="C32" s="141">
        <f>B32-M32</f>
        <v>100</v>
      </c>
      <c r="D32" s="142">
        <f t="shared" si="4"/>
        <v>0</v>
      </c>
      <c r="E32" s="97"/>
      <c r="F32" s="39"/>
      <c r="G32" s="39"/>
      <c r="H32" s="39"/>
      <c r="I32" s="39"/>
      <c r="J32" s="39"/>
      <c r="K32" s="39"/>
      <c r="L32" s="98"/>
      <c r="M32" s="39">
        <f t="shared" si="2"/>
        <v>0</v>
      </c>
    </row>
    <row r="33" spans="1:13" ht="21.75" customHeight="1">
      <c r="A33" s="154" t="s">
        <v>46</v>
      </c>
      <c r="B33" s="141">
        <v>1296</v>
      </c>
      <c r="C33" s="141">
        <v>1246</v>
      </c>
      <c r="D33" s="142">
        <f t="shared" si="4"/>
        <v>50</v>
      </c>
      <c r="E33" s="97"/>
      <c r="F33" s="39"/>
      <c r="G33" s="39"/>
      <c r="H33" s="39">
        <v>23.7</v>
      </c>
      <c r="I33" s="39"/>
      <c r="J33" s="39"/>
      <c r="K33" s="39"/>
      <c r="L33" s="98">
        <v>47.23</v>
      </c>
      <c r="M33" s="39">
        <f t="shared" si="2"/>
        <v>70.929999999999993</v>
      </c>
    </row>
    <row r="34" spans="1:13" ht="21.75" customHeight="1">
      <c r="A34" s="154" t="s">
        <v>49</v>
      </c>
      <c r="B34" s="141">
        <v>2321</v>
      </c>
      <c r="C34" s="141">
        <v>878</v>
      </c>
      <c r="D34" s="142">
        <f t="shared" si="4"/>
        <v>1443</v>
      </c>
      <c r="E34" s="97"/>
      <c r="F34" s="39"/>
      <c r="G34" s="39"/>
      <c r="H34" s="39"/>
      <c r="I34" s="39"/>
      <c r="J34" s="39"/>
      <c r="K34" s="39">
        <v>973.62890000000004</v>
      </c>
      <c r="L34" s="98">
        <v>654</v>
      </c>
      <c r="M34" s="39">
        <f t="shared" si="2"/>
        <v>1627.6289000000002</v>
      </c>
    </row>
    <row r="35" spans="1:13" ht="21.75" customHeight="1">
      <c r="A35" s="154" t="s">
        <v>50</v>
      </c>
      <c r="B35" s="141">
        <v>2738</v>
      </c>
      <c r="C35" s="141">
        <v>2738</v>
      </c>
      <c r="D35" s="142">
        <f t="shared" si="4"/>
        <v>0</v>
      </c>
      <c r="E35" s="97"/>
      <c r="F35" s="39"/>
      <c r="G35" s="39"/>
      <c r="H35" s="39"/>
      <c r="I35" s="39"/>
      <c r="J35" s="39"/>
      <c r="K35" s="39"/>
      <c r="L35" s="98">
        <v>37.1</v>
      </c>
      <c r="M35" s="39">
        <f t="shared" si="2"/>
        <v>37.1</v>
      </c>
    </row>
    <row r="36" spans="1:13" ht="21.75" customHeight="1" thickBot="1">
      <c r="A36" s="155" t="s">
        <v>158</v>
      </c>
      <c r="B36" s="143">
        <v>3187</v>
      </c>
      <c r="C36" s="143">
        <v>2061</v>
      </c>
      <c r="D36" s="144">
        <f t="shared" si="4"/>
        <v>1126</v>
      </c>
      <c r="E36" s="97">
        <v>24.4</v>
      </c>
      <c r="F36" s="39"/>
      <c r="G36" s="39">
        <v>46.563000000000002</v>
      </c>
      <c r="H36" s="39">
        <v>335.29</v>
      </c>
      <c r="I36" s="39"/>
      <c r="J36" s="39"/>
      <c r="K36" s="39"/>
      <c r="L36" s="98"/>
      <c r="M36" s="39">
        <f t="shared" si="2"/>
        <v>406.25300000000004</v>
      </c>
    </row>
  </sheetData>
  <mergeCells count="12">
    <mergeCell ref="A2:D2"/>
    <mergeCell ref="A3:B3"/>
    <mergeCell ref="A4:A6"/>
    <mergeCell ref="B4:B6"/>
    <mergeCell ref="C4:C5"/>
    <mergeCell ref="D4:D6"/>
    <mergeCell ref="A25:D25"/>
    <mergeCell ref="A26:B26"/>
    <mergeCell ref="A27:A29"/>
    <mergeCell ref="B27:B29"/>
    <mergeCell ref="C27:C28"/>
    <mergeCell ref="D27:D2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topLeftCell="B1" workbookViewId="0">
      <selection activeCell="Y11" sqref="Y11"/>
    </sheetView>
  </sheetViews>
  <sheetFormatPr defaultRowHeight="13.5"/>
  <cols>
    <col min="1" max="1" width="0.125" style="1" hidden="1" customWidth="1"/>
    <col min="2" max="2" width="36" style="1" customWidth="1"/>
    <col min="3" max="3" width="14.75" style="1" customWidth="1"/>
    <col min="4" max="4" width="13.25" style="109" hidden="1" customWidth="1"/>
    <col min="5" max="5" width="11.125" style="1" customWidth="1"/>
    <col min="6" max="6" width="12" style="1" customWidth="1"/>
    <col min="7" max="16" width="0" style="1" hidden="1" customWidth="1"/>
    <col min="17" max="256" width="9" style="1"/>
    <col min="257" max="257" width="0" style="1" hidden="1" customWidth="1"/>
    <col min="258" max="258" width="36" style="1" customWidth="1"/>
    <col min="259" max="259" width="14.75" style="1" customWidth="1"/>
    <col min="260" max="260" width="0.125" style="1" customWidth="1"/>
    <col min="261" max="261" width="11.125" style="1" customWidth="1"/>
    <col min="262" max="262" width="12" style="1" customWidth="1"/>
    <col min="263" max="272" width="0" style="1" hidden="1" customWidth="1"/>
    <col min="273" max="512" width="9" style="1"/>
    <col min="513" max="513" width="0" style="1" hidden="1" customWidth="1"/>
    <col min="514" max="514" width="36" style="1" customWidth="1"/>
    <col min="515" max="515" width="14.75" style="1" customWidth="1"/>
    <col min="516" max="516" width="0.125" style="1" customWidth="1"/>
    <col min="517" max="517" width="11.125" style="1" customWidth="1"/>
    <col min="518" max="518" width="12" style="1" customWidth="1"/>
    <col min="519" max="528" width="0" style="1" hidden="1" customWidth="1"/>
    <col min="529" max="768" width="9" style="1"/>
    <col min="769" max="769" width="0" style="1" hidden="1" customWidth="1"/>
    <col min="770" max="770" width="36" style="1" customWidth="1"/>
    <col min="771" max="771" width="14.75" style="1" customWidth="1"/>
    <col min="772" max="772" width="0.125" style="1" customWidth="1"/>
    <col min="773" max="773" width="11.125" style="1" customWidth="1"/>
    <col min="774" max="774" width="12" style="1" customWidth="1"/>
    <col min="775" max="784" width="0" style="1" hidden="1" customWidth="1"/>
    <col min="785" max="1024" width="9" style="1"/>
    <col min="1025" max="1025" width="0" style="1" hidden="1" customWidth="1"/>
    <col min="1026" max="1026" width="36" style="1" customWidth="1"/>
    <col min="1027" max="1027" width="14.75" style="1" customWidth="1"/>
    <col min="1028" max="1028" width="0.125" style="1" customWidth="1"/>
    <col min="1029" max="1029" width="11.125" style="1" customWidth="1"/>
    <col min="1030" max="1030" width="12" style="1" customWidth="1"/>
    <col min="1031" max="1040" width="0" style="1" hidden="1" customWidth="1"/>
    <col min="1041" max="1280" width="9" style="1"/>
    <col min="1281" max="1281" width="0" style="1" hidden="1" customWidth="1"/>
    <col min="1282" max="1282" width="36" style="1" customWidth="1"/>
    <col min="1283" max="1283" width="14.75" style="1" customWidth="1"/>
    <col min="1284" max="1284" width="0.125" style="1" customWidth="1"/>
    <col min="1285" max="1285" width="11.125" style="1" customWidth="1"/>
    <col min="1286" max="1286" width="12" style="1" customWidth="1"/>
    <col min="1287" max="1296" width="0" style="1" hidden="1" customWidth="1"/>
    <col min="1297" max="1536" width="9" style="1"/>
    <col min="1537" max="1537" width="0" style="1" hidden="1" customWidth="1"/>
    <col min="1538" max="1538" width="36" style="1" customWidth="1"/>
    <col min="1539" max="1539" width="14.75" style="1" customWidth="1"/>
    <col min="1540" max="1540" width="0.125" style="1" customWidth="1"/>
    <col min="1541" max="1541" width="11.125" style="1" customWidth="1"/>
    <col min="1542" max="1542" width="12" style="1" customWidth="1"/>
    <col min="1543" max="1552" width="0" style="1" hidden="1" customWidth="1"/>
    <col min="1553" max="1792" width="9" style="1"/>
    <col min="1793" max="1793" width="0" style="1" hidden="1" customWidth="1"/>
    <col min="1794" max="1794" width="36" style="1" customWidth="1"/>
    <col min="1795" max="1795" width="14.75" style="1" customWidth="1"/>
    <col min="1796" max="1796" width="0.125" style="1" customWidth="1"/>
    <col min="1797" max="1797" width="11.125" style="1" customWidth="1"/>
    <col min="1798" max="1798" width="12" style="1" customWidth="1"/>
    <col min="1799" max="1808" width="0" style="1" hidden="1" customWidth="1"/>
    <col min="1809" max="2048" width="9" style="1"/>
    <col min="2049" max="2049" width="0" style="1" hidden="1" customWidth="1"/>
    <col min="2050" max="2050" width="36" style="1" customWidth="1"/>
    <col min="2051" max="2051" width="14.75" style="1" customWidth="1"/>
    <col min="2052" max="2052" width="0.125" style="1" customWidth="1"/>
    <col min="2053" max="2053" width="11.125" style="1" customWidth="1"/>
    <col min="2054" max="2054" width="12" style="1" customWidth="1"/>
    <col min="2055" max="2064" width="0" style="1" hidden="1" customWidth="1"/>
    <col min="2065" max="2304" width="9" style="1"/>
    <col min="2305" max="2305" width="0" style="1" hidden="1" customWidth="1"/>
    <col min="2306" max="2306" width="36" style="1" customWidth="1"/>
    <col min="2307" max="2307" width="14.75" style="1" customWidth="1"/>
    <col min="2308" max="2308" width="0.125" style="1" customWidth="1"/>
    <col min="2309" max="2309" width="11.125" style="1" customWidth="1"/>
    <col min="2310" max="2310" width="12" style="1" customWidth="1"/>
    <col min="2311" max="2320" width="0" style="1" hidden="1" customWidth="1"/>
    <col min="2321" max="2560" width="9" style="1"/>
    <col min="2561" max="2561" width="0" style="1" hidden="1" customWidth="1"/>
    <col min="2562" max="2562" width="36" style="1" customWidth="1"/>
    <col min="2563" max="2563" width="14.75" style="1" customWidth="1"/>
    <col min="2564" max="2564" width="0.125" style="1" customWidth="1"/>
    <col min="2565" max="2565" width="11.125" style="1" customWidth="1"/>
    <col min="2566" max="2566" width="12" style="1" customWidth="1"/>
    <col min="2567" max="2576" width="0" style="1" hidden="1" customWidth="1"/>
    <col min="2577" max="2816" width="9" style="1"/>
    <col min="2817" max="2817" width="0" style="1" hidden="1" customWidth="1"/>
    <col min="2818" max="2818" width="36" style="1" customWidth="1"/>
    <col min="2819" max="2819" width="14.75" style="1" customWidth="1"/>
    <col min="2820" max="2820" width="0.125" style="1" customWidth="1"/>
    <col min="2821" max="2821" width="11.125" style="1" customWidth="1"/>
    <col min="2822" max="2822" width="12" style="1" customWidth="1"/>
    <col min="2823" max="2832" width="0" style="1" hidden="1" customWidth="1"/>
    <col min="2833" max="3072" width="9" style="1"/>
    <col min="3073" max="3073" width="0" style="1" hidden="1" customWidth="1"/>
    <col min="3074" max="3074" width="36" style="1" customWidth="1"/>
    <col min="3075" max="3075" width="14.75" style="1" customWidth="1"/>
    <col min="3076" max="3076" width="0.125" style="1" customWidth="1"/>
    <col min="3077" max="3077" width="11.125" style="1" customWidth="1"/>
    <col min="3078" max="3078" width="12" style="1" customWidth="1"/>
    <col min="3079" max="3088" width="0" style="1" hidden="1" customWidth="1"/>
    <col min="3089" max="3328" width="9" style="1"/>
    <col min="3329" max="3329" width="0" style="1" hidden="1" customWidth="1"/>
    <col min="3330" max="3330" width="36" style="1" customWidth="1"/>
    <col min="3331" max="3331" width="14.75" style="1" customWidth="1"/>
    <col min="3332" max="3332" width="0.125" style="1" customWidth="1"/>
    <col min="3333" max="3333" width="11.125" style="1" customWidth="1"/>
    <col min="3334" max="3334" width="12" style="1" customWidth="1"/>
    <col min="3335" max="3344" width="0" style="1" hidden="1" customWidth="1"/>
    <col min="3345" max="3584" width="9" style="1"/>
    <col min="3585" max="3585" width="0" style="1" hidden="1" customWidth="1"/>
    <col min="3586" max="3586" width="36" style="1" customWidth="1"/>
    <col min="3587" max="3587" width="14.75" style="1" customWidth="1"/>
    <col min="3588" max="3588" width="0.125" style="1" customWidth="1"/>
    <col min="3589" max="3589" width="11.125" style="1" customWidth="1"/>
    <col min="3590" max="3590" width="12" style="1" customWidth="1"/>
    <col min="3591" max="3600" width="0" style="1" hidden="1" customWidth="1"/>
    <col min="3601" max="3840" width="9" style="1"/>
    <col min="3841" max="3841" width="0" style="1" hidden="1" customWidth="1"/>
    <col min="3842" max="3842" width="36" style="1" customWidth="1"/>
    <col min="3843" max="3843" width="14.75" style="1" customWidth="1"/>
    <col min="3844" max="3844" width="0.125" style="1" customWidth="1"/>
    <col min="3845" max="3845" width="11.125" style="1" customWidth="1"/>
    <col min="3846" max="3846" width="12" style="1" customWidth="1"/>
    <col min="3847" max="3856" width="0" style="1" hidden="1" customWidth="1"/>
    <col min="3857" max="4096" width="9" style="1"/>
    <col min="4097" max="4097" width="0" style="1" hidden="1" customWidth="1"/>
    <col min="4098" max="4098" width="36" style="1" customWidth="1"/>
    <col min="4099" max="4099" width="14.75" style="1" customWidth="1"/>
    <col min="4100" max="4100" width="0.125" style="1" customWidth="1"/>
    <col min="4101" max="4101" width="11.125" style="1" customWidth="1"/>
    <col min="4102" max="4102" width="12" style="1" customWidth="1"/>
    <col min="4103" max="4112" width="0" style="1" hidden="1" customWidth="1"/>
    <col min="4113" max="4352" width="9" style="1"/>
    <col min="4353" max="4353" width="0" style="1" hidden="1" customWidth="1"/>
    <col min="4354" max="4354" width="36" style="1" customWidth="1"/>
    <col min="4355" max="4355" width="14.75" style="1" customWidth="1"/>
    <col min="4356" max="4356" width="0.125" style="1" customWidth="1"/>
    <col min="4357" max="4357" width="11.125" style="1" customWidth="1"/>
    <col min="4358" max="4358" width="12" style="1" customWidth="1"/>
    <col min="4359" max="4368" width="0" style="1" hidden="1" customWidth="1"/>
    <col min="4369" max="4608" width="9" style="1"/>
    <col min="4609" max="4609" width="0" style="1" hidden="1" customWidth="1"/>
    <col min="4610" max="4610" width="36" style="1" customWidth="1"/>
    <col min="4611" max="4611" width="14.75" style="1" customWidth="1"/>
    <col min="4612" max="4612" width="0.125" style="1" customWidth="1"/>
    <col min="4613" max="4613" width="11.125" style="1" customWidth="1"/>
    <col min="4614" max="4614" width="12" style="1" customWidth="1"/>
    <col min="4615" max="4624" width="0" style="1" hidden="1" customWidth="1"/>
    <col min="4625" max="4864" width="9" style="1"/>
    <col min="4865" max="4865" width="0" style="1" hidden="1" customWidth="1"/>
    <col min="4866" max="4866" width="36" style="1" customWidth="1"/>
    <col min="4867" max="4867" width="14.75" style="1" customWidth="1"/>
    <col min="4868" max="4868" width="0.125" style="1" customWidth="1"/>
    <col min="4869" max="4869" width="11.125" style="1" customWidth="1"/>
    <col min="4870" max="4870" width="12" style="1" customWidth="1"/>
    <col min="4871" max="4880" width="0" style="1" hidden="1" customWidth="1"/>
    <col min="4881" max="5120" width="9" style="1"/>
    <col min="5121" max="5121" width="0" style="1" hidden="1" customWidth="1"/>
    <col min="5122" max="5122" width="36" style="1" customWidth="1"/>
    <col min="5123" max="5123" width="14.75" style="1" customWidth="1"/>
    <col min="5124" max="5124" width="0.125" style="1" customWidth="1"/>
    <col min="5125" max="5125" width="11.125" style="1" customWidth="1"/>
    <col min="5126" max="5126" width="12" style="1" customWidth="1"/>
    <col min="5127" max="5136" width="0" style="1" hidden="1" customWidth="1"/>
    <col min="5137" max="5376" width="9" style="1"/>
    <col min="5377" max="5377" width="0" style="1" hidden="1" customWidth="1"/>
    <col min="5378" max="5378" width="36" style="1" customWidth="1"/>
    <col min="5379" max="5379" width="14.75" style="1" customWidth="1"/>
    <col min="5380" max="5380" width="0.125" style="1" customWidth="1"/>
    <col min="5381" max="5381" width="11.125" style="1" customWidth="1"/>
    <col min="5382" max="5382" width="12" style="1" customWidth="1"/>
    <col min="5383" max="5392" width="0" style="1" hidden="1" customWidth="1"/>
    <col min="5393" max="5632" width="9" style="1"/>
    <col min="5633" max="5633" width="0" style="1" hidden="1" customWidth="1"/>
    <col min="5634" max="5634" width="36" style="1" customWidth="1"/>
    <col min="5635" max="5635" width="14.75" style="1" customWidth="1"/>
    <col min="5636" max="5636" width="0.125" style="1" customWidth="1"/>
    <col min="5637" max="5637" width="11.125" style="1" customWidth="1"/>
    <col min="5638" max="5638" width="12" style="1" customWidth="1"/>
    <col min="5639" max="5648" width="0" style="1" hidden="1" customWidth="1"/>
    <col min="5649" max="5888" width="9" style="1"/>
    <col min="5889" max="5889" width="0" style="1" hidden="1" customWidth="1"/>
    <col min="5890" max="5890" width="36" style="1" customWidth="1"/>
    <col min="5891" max="5891" width="14.75" style="1" customWidth="1"/>
    <col min="5892" max="5892" width="0.125" style="1" customWidth="1"/>
    <col min="5893" max="5893" width="11.125" style="1" customWidth="1"/>
    <col min="5894" max="5894" width="12" style="1" customWidth="1"/>
    <col min="5895" max="5904" width="0" style="1" hidden="1" customWidth="1"/>
    <col min="5905" max="6144" width="9" style="1"/>
    <col min="6145" max="6145" width="0" style="1" hidden="1" customWidth="1"/>
    <col min="6146" max="6146" width="36" style="1" customWidth="1"/>
    <col min="6147" max="6147" width="14.75" style="1" customWidth="1"/>
    <col min="6148" max="6148" width="0.125" style="1" customWidth="1"/>
    <col min="6149" max="6149" width="11.125" style="1" customWidth="1"/>
    <col min="6150" max="6150" width="12" style="1" customWidth="1"/>
    <col min="6151" max="6160" width="0" style="1" hidden="1" customWidth="1"/>
    <col min="6161" max="6400" width="9" style="1"/>
    <col min="6401" max="6401" width="0" style="1" hidden="1" customWidth="1"/>
    <col min="6402" max="6402" width="36" style="1" customWidth="1"/>
    <col min="6403" max="6403" width="14.75" style="1" customWidth="1"/>
    <col min="6404" max="6404" width="0.125" style="1" customWidth="1"/>
    <col min="6405" max="6405" width="11.125" style="1" customWidth="1"/>
    <col min="6406" max="6406" width="12" style="1" customWidth="1"/>
    <col min="6407" max="6416" width="0" style="1" hidden="1" customWidth="1"/>
    <col min="6417" max="6656" width="9" style="1"/>
    <col min="6657" max="6657" width="0" style="1" hidden="1" customWidth="1"/>
    <col min="6658" max="6658" width="36" style="1" customWidth="1"/>
    <col min="6659" max="6659" width="14.75" style="1" customWidth="1"/>
    <col min="6660" max="6660" width="0.125" style="1" customWidth="1"/>
    <col min="6661" max="6661" width="11.125" style="1" customWidth="1"/>
    <col min="6662" max="6662" width="12" style="1" customWidth="1"/>
    <col min="6663" max="6672" width="0" style="1" hidden="1" customWidth="1"/>
    <col min="6673" max="6912" width="9" style="1"/>
    <col min="6913" max="6913" width="0" style="1" hidden="1" customWidth="1"/>
    <col min="6914" max="6914" width="36" style="1" customWidth="1"/>
    <col min="6915" max="6915" width="14.75" style="1" customWidth="1"/>
    <col min="6916" max="6916" width="0.125" style="1" customWidth="1"/>
    <col min="6917" max="6917" width="11.125" style="1" customWidth="1"/>
    <col min="6918" max="6918" width="12" style="1" customWidth="1"/>
    <col min="6919" max="6928" width="0" style="1" hidden="1" customWidth="1"/>
    <col min="6929" max="7168" width="9" style="1"/>
    <col min="7169" max="7169" width="0" style="1" hidden="1" customWidth="1"/>
    <col min="7170" max="7170" width="36" style="1" customWidth="1"/>
    <col min="7171" max="7171" width="14.75" style="1" customWidth="1"/>
    <col min="7172" max="7172" width="0.125" style="1" customWidth="1"/>
    <col min="7173" max="7173" width="11.125" style="1" customWidth="1"/>
    <col min="7174" max="7174" width="12" style="1" customWidth="1"/>
    <col min="7175" max="7184" width="0" style="1" hidden="1" customWidth="1"/>
    <col min="7185" max="7424" width="9" style="1"/>
    <col min="7425" max="7425" width="0" style="1" hidden="1" customWidth="1"/>
    <col min="7426" max="7426" width="36" style="1" customWidth="1"/>
    <col min="7427" max="7427" width="14.75" style="1" customWidth="1"/>
    <col min="7428" max="7428" width="0.125" style="1" customWidth="1"/>
    <col min="7429" max="7429" width="11.125" style="1" customWidth="1"/>
    <col min="7430" max="7430" width="12" style="1" customWidth="1"/>
    <col min="7431" max="7440" width="0" style="1" hidden="1" customWidth="1"/>
    <col min="7441" max="7680" width="9" style="1"/>
    <col min="7681" max="7681" width="0" style="1" hidden="1" customWidth="1"/>
    <col min="7682" max="7682" width="36" style="1" customWidth="1"/>
    <col min="7683" max="7683" width="14.75" style="1" customWidth="1"/>
    <col min="7684" max="7684" width="0.125" style="1" customWidth="1"/>
    <col min="7685" max="7685" width="11.125" style="1" customWidth="1"/>
    <col min="7686" max="7686" width="12" style="1" customWidth="1"/>
    <col min="7687" max="7696" width="0" style="1" hidden="1" customWidth="1"/>
    <col min="7697" max="7936" width="9" style="1"/>
    <col min="7937" max="7937" width="0" style="1" hidden="1" customWidth="1"/>
    <col min="7938" max="7938" width="36" style="1" customWidth="1"/>
    <col min="7939" max="7939" width="14.75" style="1" customWidth="1"/>
    <col min="7940" max="7940" width="0.125" style="1" customWidth="1"/>
    <col min="7941" max="7941" width="11.125" style="1" customWidth="1"/>
    <col min="7942" max="7942" width="12" style="1" customWidth="1"/>
    <col min="7943" max="7952" width="0" style="1" hidden="1" customWidth="1"/>
    <col min="7953" max="8192" width="9" style="1"/>
    <col min="8193" max="8193" width="0" style="1" hidden="1" customWidth="1"/>
    <col min="8194" max="8194" width="36" style="1" customWidth="1"/>
    <col min="8195" max="8195" width="14.75" style="1" customWidth="1"/>
    <col min="8196" max="8196" width="0.125" style="1" customWidth="1"/>
    <col min="8197" max="8197" width="11.125" style="1" customWidth="1"/>
    <col min="8198" max="8198" width="12" style="1" customWidth="1"/>
    <col min="8199" max="8208" width="0" style="1" hidden="1" customWidth="1"/>
    <col min="8209" max="8448" width="9" style="1"/>
    <col min="8449" max="8449" width="0" style="1" hidden="1" customWidth="1"/>
    <col min="8450" max="8450" width="36" style="1" customWidth="1"/>
    <col min="8451" max="8451" width="14.75" style="1" customWidth="1"/>
    <col min="8452" max="8452" width="0.125" style="1" customWidth="1"/>
    <col min="8453" max="8453" width="11.125" style="1" customWidth="1"/>
    <col min="8454" max="8454" width="12" style="1" customWidth="1"/>
    <col min="8455" max="8464" width="0" style="1" hidden="1" customWidth="1"/>
    <col min="8465" max="8704" width="9" style="1"/>
    <col min="8705" max="8705" width="0" style="1" hidden="1" customWidth="1"/>
    <col min="8706" max="8706" width="36" style="1" customWidth="1"/>
    <col min="8707" max="8707" width="14.75" style="1" customWidth="1"/>
    <col min="8708" max="8708" width="0.125" style="1" customWidth="1"/>
    <col min="8709" max="8709" width="11.125" style="1" customWidth="1"/>
    <col min="8710" max="8710" width="12" style="1" customWidth="1"/>
    <col min="8711" max="8720" width="0" style="1" hidden="1" customWidth="1"/>
    <col min="8721" max="8960" width="9" style="1"/>
    <col min="8961" max="8961" width="0" style="1" hidden="1" customWidth="1"/>
    <col min="8962" max="8962" width="36" style="1" customWidth="1"/>
    <col min="8963" max="8963" width="14.75" style="1" customWidth="1"/>
    <col min="8964" max="8964" width="0.125" style="1" customWidth="1"/>
    <col min="8965" max="8965" width="11.125" style="1" customWidth="1"/>
    <col min="8966" max="8966" width="12" style="1" customWidth="1"/>
    <col min="8967" max="8976" width="0" style="1" hidden="1" customWidth="1"/>
    <col min="8977" max="9216" width="9" style="1"/>
    <col min="9217" max="9217" width="0" style="1" hidden="1" customWidth="1"/>
    <col min="9218" max="9218" width="36" style="1" customWidth="1"/>
    <col min="9219" max="9219" width="14.75" style="1" customWidth="1"/>
    <col min="9220" max="9220" width="0.125" style="1" customWidth="1"/>
    <col min="9221" max="9221" width="11.125" style="1" customWidth="1"/>
    <col min="9222" max="9222" width="12" style="1" customWidth="1"/>
    <col min="9223" max="9232" width="0" style="1" hidden="1" customWidth="1"/>
    <col min="9233" max="9472" width="9" style="1"/>
    <col min="9473" max="9473" width="0" style="1" hidden="1" customWidth="1"/>
    <col min="9474" max="9474" width="36" style="1" customWidth="1"/>
    <col min="9475" max="9475" width="14.75" style="1" customWidth="1"/>
    <col min="9476" max="9476" width="0.125" style="1" customWidth="1"/>
    <col min="9477" max="9477" width="11.125" style="1" customWidth="1"/>
    <col min="9478" max="9478" width="12" style="1" customWidth="1"/>
    <col min="9479" max="9488" width="0" style="1" hidden="1" customWidth="1"/>
    <col min="9489" max="9728" width="9" style="1"/>
    <col min="9729" max="9729" width="0" style="1" hidden="1" customWidth="1"/>
    <col min="9730" max="9730" width="36" style="1" customWidth="1"/>
    <col min="9731" max="9731" width="14.75" style="1" customWidth="1"/>
    <col min="9732" max="9732" width="0.125" style="1" customWidth="1"/>
    <col min="9733" max="9733" width="11.125" style="1" customWidth="1"/>
    <col min="9734" max="9734" width="12" style="1" customWidth="1"/>
    <col min="9735" max="9744" width="0" style="1" hidden="1" customWidth="1"/>
    <col min="9745" max="9984" width="9" style="1"/>
    <col min="9985" max="9985" width="0" style="1" hidden="1" customWidth="1"/>
    <col min="9986" max="9986" width="36" style="1" customWidth="1"/>
    <col min="9987" max="9987" width="14.75" style="1" customWidth="1"/>
    <col min="9988" max="9988" width="0.125" style="1" customWidth="1"/>
    <col min="9989" max="9989" width="11.125" style="1" customWidth="1"/>
    <col min="9990" max="9990" width="12" style="1" customWidth="1"/>
    <col min="9991" max="10000" width="0" style="1" hidden="1" customWidth="1"/>
    <col min="10001" max="10240" width="9" style="1"/>
    <col min="10241" max="10241" width="0" style="1" hidden="1" customWidth="1"/>
    <col min="10242" max="10242" width="36" style="1" customWidth="1"/>
    <col min="10243" max="10243" width="14.75" style="1" customWidth="1"/>
    <col min="10244" max="10244" width="0.125" style="1" customWidth="1"/>
    <col min="10245" max="10245" width="11.125" style="1" customWidth="1"/>
    <col min="10246" max="10246" width="12" style="1" customWidth="1"/>
    <col min="10247" max="10256" width="0" style="1" hidden="1" customWidth="1"/>
    <col min="10257" max="10496" width="9" style="1"/>
    <col min="10497" max="10497" width="0" style="1" hidden="1" customWidth="1"/>
    <col min="10498" max="10498" width="36" style="1" customWidth="1"/>
    <col min="10499" max="10499" width="14.75" style="1" customWidth="1"/>
    <col min="10500" max="10500" width="0.125" style="1" customWidth="1"/>
    <col min="10501" max="10501" width="11.125" style="1" customWidth="1"/>
    <col min="10502" max="10502" width="12" style="1" customWidth="1"/>
    <col min="10503" max="10512" width="0" style="1" hidden="1" customWidth="1"/>
    <col min="10513" max="10752" width="9" style="1"/>
    <col min="10753" max="10753" width="0" style="1" hidden="1" customWidth="1"/>
    <col min="10754" max="10754" width="36" style="1" customWidth="1"/>
    <col min="10755" max="10755" width="14.75" style="1" customWidth="1"/>
    <col min="10756" max="10756" width="0.125" style="1" customWidth="1"/>
    <col min="10757" max="10757" width="11.125" style="1" customWidth="1"/>
    <col min="10758" max="10758" width="12" style="1" customWidth="1"/>
    <col min="10759" max="10768" width="0" style="1" hidden="1" customWidth="1"/>
    <col min="10769" max="11008" width="9" style="1"/>
    <col min="11009" max="11009" width="0" style="1" hidden="1" customWidth="1"/>
    <col min="11010" max="11010" width="36" style="1" customWidth="1"/>
    <col min="11011" max="11011" width="14.75" style="1" customWidth="1"/>
    <col min="11012" max="11012" width="0.125" style="1" customWidth="1"/>
    <col min="11013" max="11013" width="11.125" style="1" customWidth="1"/>
    <col min="11014" max="11014" width="12" style="1" customWidth="1"/>
    <col min="11015" max="11024" width="0" style="1" hidden="1" customWidth="1"/>
    <col min="11025" max="11264" width="9" style="1"/>
    <col min="11265" max="11265" width="0" style="1" hidden="1" customWidth="1"/>
    <col min="11266" max="11266" width="36" style="1" customWidth="1"/>
    <col min="11267" max="11267" width="14.75" style="1" customWidth="1"/>
    <col min="11268" max="11268" width="0.125" style="1" customWidth="1"/>
    <col min="11269" max="11269" width="11.125" style="1" customWidth="1"/>
    <col min="11270" max="11270" width="12" style="1" customWidth="1"/>
    <col min="11271" max="11280" width="0" style="1" hidden="1" customWidth="1"/>
    <col min="11281" max="11520" width="9" style="1"/>
    <col min="11521" max="11521" width="0" style="1" hidden="1" customWidth="1"/>
    <col min="11522" max="11522" width="36" style="1" customWidth="1"/>
    <col min="11523" max="11523" width="14.75" style="1" customWidth="1"/>
    <col min="11524" max="11524" width="0.125" style="1" customWidth="1"/>
    <col min="11525" max="11525" width="11.125" style="1" customWidth="1"/>
    <col min="11526" max="11526" width="12" style="1" customWidth="1"/>
    <col min="11527" max="11536" width="0" style="1" hidden="1" customWidth="1"/>
    <col min="11537" max="11776" width="9" style="1"/>
    <col min="11777" max="11777" width="0" style="1" hidden="1" customWidth="1"/>
    <col min="11778" max="11778" width="36" style="1" customWidth="1"/>
    <col min="11779" max="11779" width="14.75" style="1" customWidth="1"/>
    <col min="11780" max="11780" width="0.125" style="1" customWidth="1"/>
    <col min="11781" max="11781" width="11.125" style="1" customWidth="1"/>
    <col min="11782" max="11782" width="12" style="1" customWidth="1"/>
    <col min="11783" max="11792" width="0" style="1" hidden="1" customWidth="1"/>
    <col min="11793" max="12032" width="9" style="1"/>
    <col min="12033" max="12033" width="0" style="1" hidden="1" customWidth="1"/>
    <col min="12034" max="12034" width="36" style="1" customWidth="1"/>
    <col min="12035" max="12035" width="14.75" style="1" customWidth="1"/>
    <col min="12036" max="12036" width="0.125" style="1" customWidth="1"/>
    <col min="12037" max="12037" width="11.125" style="1" customWidth="1"/>
    <col min="12038" max="12038" width="12" style="1" customWidth="1"/>
    <col min="12039" max="12048" width="0" style="1" hidden="1" customWidth="1"/>
    <col min="12049" max="12288" width="9" style="1"/>
    <col min="12289" max="12289" width="0" style="1" hidden="1" customWidth="1"/>
    <col min="12290" max="12290" width="36" style="1" customWidth="1"/>
    <col min="12291" max="12291" width="14.75" style="1" customWidth="1"/>
    <col min="12292" max="12292" width="0.125" style="1" customWidth="1"/>
    <col min="12293" max="12293" width="11.125" style="1" customWidth="1"/>
    <col min="12294" max="12294" width="12" style="1" customWidth="1"/>
    <col min="12295" max="12304" width="0" style="1" hidden="1" customWidth="1"/>
    <col min="12305" max="12544" width="9" style="1"/>
    <col min="12545" max="12545" width="0" style="1" hidden="1" customWidth="1"/>
    <col min="12546" max="12546" width="36" style="1" customWidth="1"/>
    <col min="12547" max="12547" width="14.75" style="1" customWidth="1"/>
    <col min="12548" max="12548" width="0.125" style="1" customWidth="1"/>
    <col min="12549" max="12549" width="11.125" style="1" customWidth="1"/>
    <col min="12550" max="12550" width="12" style="1" customWidth="1"/>
    <col min="12551" max="12560" width="0" style="1" hidden="1" customWidth="1"/>
    <col min="12561" max="12800" width="9" style="1"/>
    <col min="12801" max="12801" width="0" style="1" hidden="1" customWidth="1"/>
    <col min="12802" max="12802" width="36" style="1" customWidth="1"/>
    <col min="12803" max="12803" width="14.75" style="1" customWidth="1"/>
    <col min="12804" max="12804" width="0.125" style="1" customWidth="1"/>
    <col min="12805" max="12805" width="11.125" style="1" customWidth="1"/>
    <col min="12806" max="12806" width="12" style="1" customWidth="1"/>
    <col min="12807" max="12816" width="0" style="1" hidden="1" customWidth="1"/>
    <col min="12817" max="13056" width="9" style="1"/>
    <col min="13057" max="13057" width="0" style="1" hidden="1" customWidth="1"/>
    <col min="13058" max="13058" width="36" style="1" customWidth="1"/>
    <col min="13059" max="13059" width="14.75" style="1" customWidth="1"/>
    <col min="13060" max="13060" width="0.125" style="1" customWidth="1"/>
    <col min="13061" max="13061" width="11.125" style="1" customWidth="1"/>
    <col min="13062" max="13062" width="12" style="1" customWidth="1"/>
    <col min="13063" max="13072" width="0" style="1" hidden="1" customWidth="1"/>
    <col min="13073" max="13312" width="9" style="1"/>
    <col min="13313" max="13313" width="0" style="1" hidden="1" customWidth="1"/>
    <col min="13314" max="13314" width="36" style="1" customWidth="1"/>
    <col min="13315" max="13315" width="14.75" style="1" customWidth="1"/>
    <col min="13316" max="13316" width="0.125" style="1" customWidth="1"/>
    <col min="13317" max="13317" width="11.125" style="1" customWidth="1"/>
    <col min="13318" max="13318" width="12" style="1" customWidth="1"/>
    <col min="13319" max="13328" width="0" style="1" hidden="1" customWidth="1"/>
    <col min="13329" max="13568" width="9" style="1"/>
    <col min="13569" max="13569" width="0" style="1" hidden="1" customWidth="1"/>
    <col min="13570" max="13570" width="36" style="1" customWidth="1"/>
    <col min="13571" max="13571" width="14.75" style="1" customWidth="1"/>
    <col min="13572" max="13572" width="0.125" style="1" customWidth="1"/>
    <col min="13573" max="13573" width="11.125" style="1" customWidth="1"/>
    <col min="13574" max="13574" width="12" style="1" customWidth="1"/>
    <col min="13575" max="13584" width="0" style="1" hidden="1" customWidth="1"/>
    <col min="13585" max="13824" width="9" style="1"/>
    <col min="13825" max="13825" width="0" style="1" hidden="1" customWidth="1"/>
    <col min="13826" max="13826" width="36" style="1" customWidth="1"/>
    <col min="13827" max="13827" width="14.75" style="1" customWidth="1"/>
    <col min="13828" max="13828" width="0.125" style="1" customWidth="1"/>
    <col min="13829" max="13829" width="11.125" style="1" customWidth="1"/>
    <col min="13830" max="13830" width="12" style="1" customWidth="1"/>
    <col min="13831" max="13840" width="0" style="1" hidden="1" customWidth="1"/>
    <col min="13841" max="14080" width="9" style="1"/>
    <col min="14081" max="14081" width="0" style="1" hidden="1" customWidth="1"/>
    <col min="14082" max="14082" width="36" style="1" customWidth="1"/>
    <col min="14083" max="14083" width="14.75" style="1" customWidth="1"/>
    <col min="14084" max="14084" width="0.125" style="1" customWidth="1"/>
    <col min="14085" max="14085" width="11.125" style="1" customWidth="1"/>
    <col min="14086" max="14086" width="12" style="1" customWidth="1"/>
    <col min="14087" max="14096" width="0" style="1" hidden="1" customWidth="1"/>
    <col min="14097" max="14336" width="9" style="1"/>
    <col min="14337" max="14337" width="0" style="1" hidden="1" customWidth="1"/>
    <col min="14338" max="14338" width="36" style="1" customWidth="1"/>
    <col min="14339" max="14339" width="14.75" style="1" customWidth="1"/>
    <col min="14340" max="14340" width="0.125" style="1" customWidth="1"/>
    <col min="14341" max="14341" width="11.125" style="1" customWidth="1"/>
    <col min="14342" max="14342" width="12" style="1" customWidth="1"/>
    <col min="14343" max="14352" width="0" style="1" hidden="1" customWidth="1"/>
    <col min="14353" max="14592" width="9" style="1"/>
    <col min="14593" max="14593" width="0" style="1" hidden="1" customWidth="1"/>
    <col min="14594" max="14594" width="36" style="1" customWidth="1"/>
    <col min="14595" max="14595" width="14.75" style="1" customWidth="1"/>
    <col min="14596" max="14596" width="0.125" style="1" customWidth="1"/>
    <col min="14597" max="14597" width="11.125" style="1" customWidth="1"/>
    <col min="14598" max="14598" width="12" style="1" customWidth="1"/>
    <col min="14599" max="14608" width="0" style="1" hidden="1" customWidth="1"/>
    <col min="14609" max="14848" width="9" style="1"/>
    <col min="14849" max="14849" width="0" style="1" hidden="1" customWidth="1"/>
    <col min="14850" max="14850" width="36" style="1" customWidth="1"/>
    <col min="14851" max="14851" width="14.75" style="1" customWidth="1"/>
    <col min="14852" max="14852" width="0.125" style="1" customWidth="1"/>
    <col min="14853" max="14853" width="11.125" style="1" customWidth="1"/>
    <col min="14854" max="14854" width="12" style="1" customWidth="1"/>
    <col min="14855" max="14864" width="0" style="1" hidden="1" customWidth="1"/>
    <col min="14865" max="15104" width="9" style="1"/>
    <col min="15105" max="15105" width="0" style="1" hidden="1" customWidth="1"/>
    <col min="15106" max="15106" width="36" style="1" customWidth="1"/>
    <col min="15107" max="15107" width="14.75" style="1" customWidth="1"/>
    <col min="15108" max="15108" width="0.125" style="1" customWidth="1"/>
    <col min="15109" max="15109" width="11.125" style="1" customWidth="1"/>
    <col min="15110" max="15110" width="12" style="1" customWidth="1"/>
    <col min="15111" max="15120" width="0" style="1" hidden="1" customWidth="1"/>
    <col min="15121" max="15360" width="9" style="1"/>
    <col min="15361" max="15361" width="0" style="1" hidden="1" customWidth="1"/>
    <col min="15362" max="15362" width="36" style="1" customWidth="1"/>
    <col min="15363" max="15363" width="14.75" style="1" customWidth="1"/>
    <col min="15364" max="15364" width="0.125" style="1" customWidth="1"/>
    <col min="15365" max="15365" width="11.125" style="1" customWidth="1"/>
    <col min="15366" max="15366" width="12" style="1" customWidth="1"/>
    <col min="15367" max="15376" width="0" style="1" hidden="1" customWidth="1"/>
    <col min="15377" max="15616" width="9" style="1"/>
    <col min="15617" max="15617" width="0" style="1" hidden="1" customWidth="1"/>
    <col min="15618" max="15618" width="36" style="1" customWidth="1"/>
    <col min="15619" max="15619" width="14.75" style="1" customWidth="1"/>
    <col min="15620" max="15620" width="0.125" style="1" customWidth="1"/>
    <col min="15621" max="15621" width="11.125" style="1" customWidth="1"/>
    <col min="15622" max="15622" width="12" style="1" customWidth="1"/>
    <col min="15623" max="15632" width="0" style="1" hidden="1" customWidth="1"/>
    <col min="15633" max="15872" width="9" style="1"/>
    <col min="15873" max="15873" width="0" style="1" hidden="1" customWidth="1"/>
    <col min="15874" max="15874" width="36" style="1" customWidth="1"/>
    <col min="15875" max="15875" width="14.75" style="1" customWidth="1"/>
    <col min="15876" max="15876" width="0.125" style="1" customWidth="1"/>
    <col min="15877" max="15877" width="11.125" style="1" customWidth="1"/>
    <col min="15878" max="15878" width="12" style="1" customWidth="1"/>
    <col min="15879" max="15888" width="0" style="1" hidden="1" customWidth="1"/>
    <col min="15889" max="16128" width="9" style="1"/>
    <col min="16129" max="16129" width="0" style="1" hidden="1" customWidth="1"/>
    <col min="16130" max="16130" width="36" style="1" customWidth="1"/>
    <col min="16131" max="16131" width="14.75" style="1" customWidth="1"/>
    <col min="16132" max="16132" width="0.125" style="1" customWidth="1"/>
    <col min="16133" max="16133" width="11.125" style="1" customWidth="1"/>
    <col min="16134" max="16134" width="12" style="1" customWidth="1"/>
    <col min="16135" max="16144" width="0" style="1" hidden="1" customWidth="1"/>
    <col min="16145" max="16384" width="9" style="1"/>
  </cols>
  <sheetData>
    <row r="1" spans="1:16" ht="14.25">
      <c r="B1" s="9" t="s">
        <v>222</v>
      </c>
    </row>
    <row r="2" spans="1:16" ht="27" customHeight="1">
      <c r="B2" s="191" t="s">
        <v>217</v>
      </c>
      <c r="C2" s="191"/>
      <c r="D2" s="191"/>
      <c r="E2" s="191"/>
      <c r="F2" s="191"/>
    </row>
    <row r="3" spans="1:16" ht="18" customHeight="1" thickBot="1">
      <c r="B3" s="182" t="s">
        <v>239</v>
      </c>
      <c r="C3" s="182"/>
      <c r="F3" s="110" t="s">
        <v>100</v>
      </c>
    </row>
    <row r="4" spans="1:16">
      <c r="A4" s="195" t="s">
        <v>159</v>
      </c>
      <c r="B4" s="183" t="s">
        <v>37</v>
      </c>
      <c r="C4" s="185" t="s">
        <v>160</v>
      </c>
      <c r="D4" s="193" t="s">
        <v>161</v>
      </c>
      <c r="E4" s="197" t="s">
        <v>162</v>
      </c>
      <c r="F4" s="188" t="s">
        <v>148</v>
      </c>
      <c r="G4" s="111"/>
      <c r="H4" s="3"/>
      <c r="I4" s="3"/>
      <c r="J4" s="3"/>
      <c r="K4" s="3"/>
      <c r="L4" s="3"/>
      <c r="M4" s="3"/>
      <c r="N4" s="3"/>
      <c r="O4" s="3"/>
      <c r="P4" s="3"/>
    </row>
    <row r="5" spans="1:16" ht="14.25" customHeight="1">
      <c r="A5" s="196"/>
      <c r="B5" s="184"/>
      <c r="C5" s="175"/>
      <c r="D5" s="194"/>
      <c r="E5" s="198"/>
      <c r="F5" s="189"/>
      <c r="G5" s="97" t="s">
        <v>149</v>
      </c>
      <c r="H5" s="39" t="s">
        <v>150</v>
      </c>
      <c r="I5" s="39" t="s">
        <v>151</v>
      </c>
      <c r="J5" s="39" t="s">
        <v>152</v>
      </c>
      <c r="K5" s="39" t="s">
        <v>153</v>
      </c>
      <c r="L5" s="39" t="s">
        <v>154</v>
      </c>
      <c r="M5" s="39" t="s">
        <v>155</v>
      </c>
      <c r="N5" s="39" t="s">
        <v>163</v>
      </c>
      <c r="O5" s="39" t="s">
        <v>156</v>
      </c>
      <c r="P5" s="3"/>
    </row>
    <row r="6" spans="1:16" ht="4.5" hidden="1" customHeight="1">
      <c r="A6" s="196"/>
      <c r="B6" s="184"/>
      <c r="C6" s="175"/>
      <c r="D6" s="194"/>
      <c r="E6" s="198"/>
      <c r="F6" s="189"/>
    </row>
    <row r="7" spans="1:16" ht="24" customHeight="1">
      <c r="A7" s="112"/>
      <c r="B7" s="153" t="s">
        <v>40</v>
      </c>
      <c r="C7" s="96">
        <f>SUM(C8:C25)</f>
        <v>32771</v>
      </c>
      <c r="D7" s="96">
        <f>SUM(D8:D25)</f>
        <v>0</v>
      </c>
      <c r="E7" s="96">
        <f>SUM(E8:E25)</f>
        <v>27832</v>
      </c>
      <c r="F7" s="115">
        <f>SUM(F8:F25)</f>
        <v>4939</v>
      </c>
      <c r="G7" s="95">
        <f t="shared" ref="G7:P7" si="0">SUM(G8:G25)</f>
        <v>114.91950000000001</v>
      </c>
      <c r="H7" s="96">
        <f t="shared" si="0"/>
        <v>311.02809999999999</v>
      </c>
      <c r="I7" s="96">
        <f t="shared" si="0"/>
        <v>6.3675000000000006</v>
      </c>
      <c r="J7" s="96">
        <f t="shared" si="0"/>
        <v>20.434999999999999</v>
      </c>
      <c r="K7" s="96">
        <f t="shared" si="0"/>
        <v>2341.7309</v>
      </c>
      <c r="L7" s="96">
        <f t="shared" si="0"/>
        <v>234.82470000000001</v>
      </c>
      <c r="M7" s="96">
        <f t="shared" si="0"/>
        <v>2284.9726580000001</v>
      </c>
      <c r="N7" s="96">
        <f t="shared" si="0"/>
        <v>0</v>
      </c>
      <c r="O7" s="96">
        <f t="shared" si="0"/>
        <v>1256.348</v>
      </c>
      <c r="P7" s="96">
        <f t="shared" si="0"/>
        <v>6570.6263580000004</v>
      </c>
    </row>
    <row r="8" spans="1:16" ht="24" customHeight="1">
      <c r="A8" s="114">
        <v>201</v>
      </c>
      <c r="B8" s="154" t="s">
        <v>41</v>
      </c>
      <c r="C8" s="96">
        <v>867</v>
      </c>
      <c r="D8" s="96"/>
      <c r="E8" s="96">
        <v>850</v>
      </c>
      <c r="F8" s="115">
        <f>C8+D8-E8</f>
        <v>17</v>
      </c>
      <c r="G8" s="111"/>
      <c r="H8" s="3">
        <v>10.001099999999999</v>
      </c>
      <c r="I8" s="3"/>
      <c r="J8" s="3"/>
      <c r="K8" s="3">
        <v>232.55090000000001</v>
      </c>
      <c r="L8" s="3">
        <v>132.96469999999999</v>
      </c>
      <c r="M8" s="3">
        <v>221.87360000000001</v>
      </c>
      <c r="N8" s="116"/>
      <c r="O8" s="3"/>
      <c r="P8" s="117">
        <f t="shared" ref="P8:P38" si="1">SUM(G8:O8)</f>
        <v>597.39030000000002</v>
      </c>
    </row>
    <row r="9" spans="1:16" ht="24" customHeight="1">
      <c r="A9" s="114">
        <v>203</v>
      </c>
      <c r="B9" s="154" t="s">
        <v>42</v>
      </c>
      <c r="C9" s="96">
        <v>644</v>
      </c>
      <c r="D9" s="96"/>
      <c r="E9" s="96"/>
      <c r="F9" s="115">
        <f t="shared" ref="F9:F25" si="2">C9+D9-E9</f>
        <v>644</v>
      </c>
      <c r="G9" s="111"/>
      <c r="H9" s="3"/>
      <c r="I9" s="3"/>
      <c r="J9" s="3"/>
      <c r="K9" s="3">
        <v>0.72</v>
      </c>
      <c r="L9" s="3"/>
      <c r="M9" s="3"/>
      <c r="N9" s="116"/>
      <c r="O9" s="3"/>
      <c r="P9" s="117">
        <f t="shared" si="1"/>
        <v>0.72</v>
      </c>
    </row>
    <row r="10" spans="1:16" ht="24" customHeight="1">
      <c r="A10" s="114">
        <v>204</v>
      </c>
      <c r="B10" s="154" t="s">
        <v>43</v>
      </c>
      <c r="C10" s="96">
        <v>3085</v>
      </c>
      <c r="D10" s="96"/>
      <c r="E10" s="96">
        <v>3085</v>
      </c>
      <c r="F10" s="115">
        <f t="shared" si="2"/>
        <v>0</v>
      </c>
      <c r="G10" s="111"/>
      <c r="H10" s="3"/>
      <c r="I10" s="3"/>
      <c r="J10" s="3"/>
      <c r="K10" s="3">
        <v>2047.86</v>
      </c>
      <c r="L10" s="3"/>
      <c r="M10" s="3">
        <v>3.8</v>
      </c>
      <c r="N10" s="116"/>
      <c r="O10" s="3"/>
      <c r="P10" s="117">
        <f t="shared" si="1"/>
        <v>2051.66</v>
      </c>
    </row>
    <row r="11" spans="1:16" ht="24" customHeight="1">
      <c r="A11" s="114">
        <v>205</v>
      </c>
      <c r="B11" s="154" t="s">
        <v>89</v>
      </c>
      <c r="C11" s="96">
        <v>13405</v>
      </c>
      <c r="D11" s="96"/>
      <c r="E11" s="96">
        <v>13385</v>
      </c>
      <c r="F11" s="115">
        <f t="shared" si="2"/>
        <v>20</v>
      </c>
      <c r="G11" s="111"/>
      <c r="H11" s="3"/>
      <c r="I11" s="3">
        <v>0.2</v>
      </c>
      <c r="J11" s="3"/>
      <c r="K11" s="3"/>
      <c r="L11" s="3">
        <v>74.56</v>
      </c>
      <c r="M11" s="3">
        <v>821.58788000000004</v>
      </c>
      <c r="N11" s="116"/>
      <c r="O11" s="3"/>
      <c r="P11" s="117">
        <f t="shared" si="1"/>
        <v>896.34788000000003</v>
      </c>
    </row>
    <row r="12" spans="1:16" ht="24" customHeight="1">
      <c r="A12" s="114">
        <v>206</v>
      </c>
      <c r="B12" s="154" t="s">
        <v>90</v>
      </c>
      <c r="C12" s="96">
        <v>84</v>
      </c>
      <c r="D12" s="96"/>
      <c r="E12" s="96">
        <v>84</v>
      </c>
      <c r="F12" s="115">
        <f t="shared" si="2"/>
        <v>0</v>
      </c>
      <c r="G12" s="111"/>
      <c r="H12" s="3"/>
      <c r="I12" s="3"/>
      <c r="J12" s="3"/>
      <c r="K12" s="3"/>
      <c r="L12" s="3"/>
      <c r="M12" s="3"/>
      <c r="N12" s="116"/>
      <c r="O12" s="3"/>
      <c r="P12" s="117">
        <f t="shared" si="1"/>
        <v>0</v>
      </c>
    </row>
    <row r="13" spans="1:16" ht="24" customHeight="1">
      <c r="A13" s="114">
        <v>207</v>
      </c>
      <c r="B13" s="154" t="s">
        <v>45</v>
      </c>
      <c r="C13" s="96">
        <v>231</v>
      </c>
      <c r="D13" s="96"/>
      <c r="E13" s="96">
        <v>231</v>
      </c>
      <c r="F13" s="115">
        <f t="shared" si="2"/>
        <v>0</v>
      </c>
      <c r="G13" s="111"/>
      <c r="H13" s="3"/>
      <c r="I13" s="3">
        <v>6.1675000000000004</v>
      </c>
      <c r="J13" s="3"/>
      <c r="K13" s="3"/>
      <c r="L13" s="3"/>
      <c r="M13" s="3"/>
      <c r="N13" s="116"/>
      <c r="O13" s="3"/>
      <c r="P13" s="117">
        <f t="shared" si="1"/>
        <v>6.1675000000000004</v>
      </c>
    </row>
    <row r="14" spans="1:16" ht="24" customHeight="1">
      <c r="A14" s="114">
        <v>208</v>
      </c>
      <c r="B14" s="154" t="s">
        <v>46</v>
      </c>
      <c r="C14" s="96">
        <v>186</v>
      </c>
      <c r="D14" s="96"/>
      <c r="E14" s="96">
        <v>186</v>
      </c>
      <c r="F14" s="115">
        <f t="shared" si="2"/>
        <v>0</v>
      </c>
      <c r="G14" s="111"/>
      <c r="H14" s="3"/>
      <c r="I14" s="3"/>
      <c r="J14" s="3"/>
      <c r="K14" s="3"/>
      <c r="L14" s="3"/>
      <c r="M14" s="3"/>
      <c r="N14" s="116"/>
      <c r="O14" s="3"/>
      <c r="P14" s="117">
        <f t="shared" si="1"/>
        <v>0</v>
      </c>
    </row>
    <row r="15" spans="1:16" ht="24" customHeight="1">
      <c r="A15" s="114">
        <v>210</v>
      </c>
      <c r="B15" s="154" t="s">
        <v>47</v>
      </c>
      <c r="C15" s="96">
        <v>2143</v>
      </c>
      <c r="D15" s="96"/>
      <c r="E15" s="96">
        <v>1294</v>
      </c>
      <c r="F15" s="115">
        <f t="shared" si="2"/>
        <v>849</v>
      </c>
      <c r="G15" s="111"/>
      <c r="H15" s="3">
        <v>3.2277</v>
      </c>
      <c r="I15" s="3"/>
      <c r="J15" s="3">
        <v>20.434999999999999</v>
      </c>
      <c r="K15" s="3"/>
      <c r="L15" s="3"/>
      <c r="M15" s="3">
        <v>1.274996</v>
      </c>
      <c r="N15" s="116"/>
      <c r="O15" s="3"/>
      <c r="P15" s="117">
        <f t="shared" si="1"/>
        <v>24.937695999999999</v>
      </c>
    </row>
    <row r="16" spans="1:16" ht="24" customHeight="1">
      <c r="A16" s="114">
        <v>211</v>
      </c>
      <c r="B16" s="154" t="s">
        <v>48</v>
      </c>
      <c r="C16" s="96">
        <v>1028</v>
      </c>
      <c r="D16" s="96"/>
      <c r="E16" s="96">
        <v>228</v>
      </c>
      <c r="F16" s="115">
        <f t="shared" si="2"/>
        <v>800</v>
      </c>
      <c r="G16" s="111"/>
      <c r="H16" s="3">
        <v>108.3989</v>
      </c>
      <c r="I16" s="3"/>
      <c r="J16" s="3"/>
      <c r="K16" s="3"/>
      <c r="L16" s="3"/>
      <c r="M16" s="3">
        <v>337.32878199999999</v>
      </c>
      <c r="N16" s="116"/>
      <c r="O16" s="3"/>
      <c r="P16" s="117">
        <f t="shared" si="1"/>
        <v>445.72768199999996</v>
      </c>
    </row>
    <row r="17" spans="1:16" ht="24" customHeight="1">
      <c r="A17" s="114">
        <v>212</v>
      </c>
      <c r="B17" s="154" t="s">
        <v>49</v>
      </c>
      <c r="C17" s="96">
        <v>1275</v>
      </c>
      <c r="D17" s="96"/>
      <c r="E17" s="96">
        <v>1196</v>
      </c>
      <c r="F17" s="115">
        <f t="shared" si="2"/>
        <v>79</v>
      </c>
      <c r="G17" s="111"/>
      <c r="H17" s="3">
        <v>93.900400000000005</v>
      </c>
      <c r="I17" s="3"/>
      <c r="J17" s="3"/>
      <c r="K17" s="3"/>
      <c r="L17" s="3"/>
      <c r="M17" s="3">
        <v>32.606699999999996</v>
      </c>
      <c r="N17" s="116"/>
      <c r="O17" s="3"/>
      <c r="P17" s="117">
        <f t="shared" si="1"/>
        <v>126.50710000000001</v>
      </c>
    </row>
    <row r="18" spans="1:16" ht="24" customHeight="1">
      <c r="A18" s="114">
        <v>213</v>
      </c>
      <c r="B18" s="154" t="s">
        <v>50</v>
      </c>
      <c r="C18" s="96">
        <v>5048</v>
      </c>
      <c r="D18" s="96"/>
      <c r="E18" s="96">
        <v>4162</v>
      </c>
      <c r="F18" s="115">
        <f t="shared" si="2"/>
        <v>886</v>
      </c>
      <c r="G18" s="111"/>
      <c r="H18" s="3"/>
      <c r="I18" s="3"/>
      <c r="J18" s="3"/>
      <c r="K18" s="3"/>
      <c r="L18" s="3"/>
      <c r="M18" s="3">
        <v>427.30169999999998</v>
      </c>
      <c r="N18" s="116"/>
      <c r="O18" s="3">
        <v>1256.348</v>
      </c>
      <c r="P18" s="117">
        <f t="shared" si="1"/>
        <v>1683.6496999999999</v>
      </c>
    </row>
    <row r="19" spans="1:16" ht="24" customHeight="1">
      <c r="A19" s="114">
        <v>214</v>
      </c>
      <c r="B19" s="154" t="s">
        <v>93</v>
      </c>
      <c r="C19" s="96">
        <v>200</v>
      </c>
      <c r="D19" s="96"/>
      <c r="E19" s="96">
        <v>200</v>
      </c>
      <c r="F19" s="115">
        <f t="shared" si="2"/>
        <v>0</v>
      </c>
      <c r="G19" s="111"/>
      <c r="H19" s="3"/>
      <c r="I19" s="3"/>
      <c r="J19" s="3"/>
      <c r="K19" s="3"/>
      <c r="L19" s="3"/>
      <c r="M19" s="3">
        <v>67.399000000000001</v>
      </c>
      <c r="N19" s="116"/>
      <c r="O19" s="3"/>
      <c r="P19" s="117">
        <f t="shared" si="1"/>
        <v>67.399000000000001</v>
      </c>
    </row>
    <row r="20" spans="1:16" ht="24" customHeight="1">
      <c r="A20" s="114">
        <v>215</v>
      </c>
      <c r="B20" s="154" t="s">
        <v>52</v>
      </c>
      <c r="C20" s="96">
        <v>769</v>
      </c>
      <c r="D20" s="96"/>
      <c r="E20" s="96">
        <v>481</v>
      </c>
      <c r="F20" s="115">
        <f t="shared" si="2"/>
        <v>288</v>
      </c>
      <c r="G20" s="111">
        <v>55</v>
      </c>
      <c r="H20" s="3"/>
      <c r="I20" s="3"/>
      <c r="J20" s="3"/>
      <c r="K20" s="3"/>
      <c r="L20" s="3"/>
      <c r="M20" s="3"/>
      <c r="N20" s="116"/>
      <c r="O20" s="3"/>
      <c r="P20" s="117">
        <f t="shared" si="1"/>
        <v>55</v>
      </c>
    </row>
    <row r="21" spans="1:16" ht="24" customHeight="1">
      <c r="A21" s="114">
        <v>216</v>
      </c>
      <c r="B21" s="154" t="s">
        <v>53</v>
      </c>
      <c r="C21" s="96">
        <v>309</v>
      </c>
      <c r="D21" s="96"/>
      <c r="E21" s="96">
        <v>239</v>
      </c>
      <c r="F21" s="115">
        <f t="shared" si="2"/>
        <v>70</v>
      </c>
      <c r="G21" s="111">
        <v>35.74</v>
      </c>
      <c r="H21" s="3"/>
      <c r="I21" s="3"/>
      <c r="J21" s="3"/>
      <c r="K21" s="3"/>
      <c r="L21" s="3"/>
      <c r="M21" s="3">
        <v>93</v>
      </c>
      <c r="N21" s="116"/>
      <c r="O21" s="3"/>
      <c r="P21" s="117">
        <f t="shared" si="1"/>
        <v>128.74</v>
      </c>
    </row>
    <row r="22" spans="1:16" ht="24" customHeight="1">
      <c r="A22" s="114">
        <v>220</v>
      </c>
      <c r="B22" s="154" t="s">
        <v>54</v>
      </c>
      <c r="C22" s="96">
        <v>594</v>
      </c>
      <c r="D22" s="96"/>
      <c r="E22" s="96">
        <v>266</v>
      </c>
      <c r="F22" s="115">
        <f t="shared" si="2"/>
        <v>328</v>
      </c>
      <c r="G22" s="111"/>
      <c r="H22" s="3">
        <v>95.5</v>
      </c>
      <c r="I22" s="3"/>
      <c r="J22" s="3"/>
      <c r="K22" s="3"/>
      <c r="L22" s="3"/>
      <c r="M22" s="3">
        <v>45.7</v>
      </c>
      <c r="N22" s="116"/>
      <c r="O22" s="3"/>
      <c r="P22" s="117">
        <f t="shared" si="1"/>
        <v>141.19999999999999</v>
      </c>
    </row>
    <row r="23" spans="1:16" ht="24" customHeight="1">
      <c r="A23" s="114">
        <v>221</v>
      </c>
      <c r="B23" s="154" t="s">
        <v>55</v>
      </c>
      <c r="C23" s="96">
        <v>897</v>
      </c>
      <c r="D23" s="96"/>
      <c r="E23" s="96">
        <v>896</v>
      </c>
      <c r="F23" s="115">
        <f t="shared" si="2"/>
        <v>1</v>
      </c>
      <c r="G23" s="111"/>
      <c r="H23" s="3"/>
      <c r="I23" s="3"/>
      <c r="J23" s="3"/>
      <c r="K23" s="3"/>
      <c r="L23" s="3"/>
      <c r="M23" s="3"/>
      <c r="N23" s="116"/>
      <c r="O23" s="3"/>
      <c r="P23" s="117">
        <f t="shared" si="1"/>
        <v>0</v>
      </c>
    </row>
    <row r="24" spans="1:16" ht="24" customHeight="1">
      <c r="A24" s="114">
        <v>222</v>
      </c>
      <c r="B24" s="154" t="s">
        <v>157</v>
      </c>
      <c r="C24" s="96">
        <v>27</v>
      </c>
      <c r="D24" s="96"/>
      <c r="E24" s="96"/>
      <c r="F24" s="115">
        <f t="shared" si="2"/>
        <v>27</v>
      </c>
      <c r="G24" s="111">
        <v>15.179500000000001</v>
      </c>
      <c r="H24" s="3"/>
      <c r="I24" s="3"/>
      <c r="J24" s="3"/>
      <c r="K24" s="3"/>
      <c r="L24" s="3"/>
      <c r="M24" s="3"/>
      <c r="N24" s="116"/>
      <c r="O24" s="3"/>
      <c r="P24" s="117">
        <f t="shared" si="1"/>
        <v>15.179500000000001</v>
      </c>
    </row>
    <row r="25" spans="1:16" ht="24" customHeight="1" thickBot="1">
      <c r="A25" s="114">
        <v>229</v>
      </c>
      <c r="B25" s="155" t="s">
        <v>56</v>
      </c>
      <c r="C25" s="118">
        <v>1979</v>
      </c>
      <c r="D25" s="118"/>
      <c r="E25" s="118">
        <v>1049</v>
      </c>
      <c r="F25" s="119">
        <f t="shared" si="2"/>
        <v>930</v>
      </c>
      <c r="G25" s="111">
        <v>9</v>
      </c>
      <c r="H25" s="3"/>
      <c r="I25" s="3"/>
      <c r="J25" s="3"/>
      <c r="K25" s="3">
        <v>60.6</v>
      </c>
      <c r="L25" s="3">
        <v>27.3</v>
      </c>
      <c r="M25" s="3">
        <f>233.1</f>
        <v>233.1</v>
      </c>
      <c r="N25" s="116"/>
      <c r="O25" s="3"/>
      <c r="P25" s="117">
        <f t="shared" si="1"/>
        <v>330</v>
      </c>
    </row>
    <row r="26" spans="1:16">
      <c r="G26" s="3"/>
      <c r="H26" s="3"/>
      <c r="I26" s="3"/>
      <c r="J26" s="3"/>
      <c r="K26" s="3"/>
      <c r="L26" s="3"/>
      <c r="M26" s="3"/>
      <c r="N26" s="116"/>
      <c r="O26" s="3"/>
      <c r="P26" s="117">
        <f t="shared" si="1"/>
        <v>0</v>
      </c>
    </row>
    <row r="27" spans="1:16" ht="22.5">
      <c r="B27" s="191" t="s">
        <v>218</v>
      </c>
      <c r="C27" s="191"/>
      <c r="D27" s="191"/>
      <c r="E27" s="191"/>
      <c r="F27" s="191"/>
      <c r="G27" s="3"/>
      <c r="H27" s="3"/>
      <c r="I27" s="3"/>
      <c r="J27" s="3"/>
      <c r="K27" s="3"/>
      <c r="L27" s="3"/>
      <c r="M27" s="3"/>
      <c r="N27" s="116"/>
      <c r="O27" s="3"/>
      <c r="P27" s="117">
        <f t="shared" si="1"/>
        <v>0</v>
      </c>
    </row>
    <row r="28" spans="1:16" ht="18.75" customHeight="1" thickBot="1">
      <c r="B28" s="192" t="s">
        <v>239</v>
      </c>
      <c r="C28" s="192"/>
      <c r="F28" s="110" t="s">
        <v>100</v>
      </c>
      <c r="G28" s="3"/>
      <c r="H28" s="3"/>
      <c r="I28" s="3"/>
      <c r="J28" s="3"/>
      <c r="K28" s="3"/>
      <c r="L28" s="3"/>
      <c r="M28" s="3"/>
      <c r="N28" s="116"/>
      <c r="O28" s="3"/>
      <c r="P28" s="117">
        <f t="shared" si="1"/>
        <v>0</v>
      </c>
    </row>
    <row r="29" spans="1:16" ht="14.25" customHeight="1">
      <c r="B29" s="183" t="s">
        <v>37</v>
      </c>
      <c r="C29" s="185" t="s">
        <v>160</v>
      </c>
      <c r="D29" s="193" t="s">
        <v>161</v>
      </c>
      <c r="E29" s="185" t="s">
        <v>162</v>
      </c>
      <c r="F29" s="188" t="s">
        <v>148</v>
      </c>
      <c r="G29" s="111"/>
      <c r="H29" s="3"/>
      <c r="I29" s="3"/>
      <c r="J29" s="3"/>
      <c r="K29" s="3"/>
      <c r="L29" s="3"/>
      <c r="M29" s="3"/>
      <c r="N29" s="116"/>
      <c r="O29" s="3"/>
      <c r="P29" s="117">
        <f t="shared" si="1"/>
        <v>0</v>
      </c>
    </row>
    <row r="30" spans="1:16" ht="14.25" customHeight="1">
      <c r="B30" s="184"/>
      <c r="C30" s="175"/>
      <c r="D30" s="194"/>
      <c r="E30" s="175"/>
      <c r="F30" s="189"/>
      <c r="G30" s="111"/>
      <c r="H30" s="3"/>
      <c r="I30" s="3"/>
      <c r="J30" s="3"/>
      <c r="K30" s="3"/>
      <c r="L30" s="3"/>
      <c r="M30" s="3"/>
      <c r="N30" s="116"/>
      <c r="O30" s="3"/>
      <c r="P30" s="117">
        <f t="shared" si="1"/>
        <v>0</v>
      </c>
    </row>
    <row r="31" spans="1:16" ht="24" customHeight="1">
      <c r="B31" s="153" t="s">
        <v>40</v>
      </c>
      <c r="C31" s="96">
        <f t="shared" ref="C31:O31" si="3">SUM(C32:C36)</f>
        <v>54685</v>
      </c>
      <c r="D31" s="96">
        <f t="shared" si="3"/>
        <v>0</v>
      </c>
      <c r="E31" s="96">
        <f t="shared" si="3"/>
        <v>24986</v>
      </c>
      <c r="F31" s="115">
        <f t="shared" si="3"/>
        <v>29699</v>
      </c>
      <c r="G31" s="95">
        <f t="shared" si="3"/>
        <v>0</v>
      </c>
      <c r="H31" s="96">
        <f t="shared" si="3"/>
        <v>0</v>
      </c>
      <c r="I31" s="96">
        <f t="shared" si="3"/>
        <v>1.96</v>
      </c>
      <c r="J31" s="96">
        <f t="shared" si="3"/>
        <v>0</v>
      </c>
      <c r="K31" s="96">
        <f t="shared" si="3"/>
        <v>0</v>
      </c>
      <c r="L31" s="96">
        <f t="shared" si="3"/>
        <v>0</v>
      </c>
      <c r="M31" s="96">
        <f t="shared" si="3"/>
        <v>21921.531370000001</v>
      </c>
      <c r="N31" s="96">
        <f t="shared" si="3"/>
        <v>0</v>
      </c>
      <c r="O31" s="96">
        <f t="shared" si="3"/>
        <v>191.1</v>
      </c>
      <c r="P31" s="117">
        <f t="shared" si="1"/>
        <v>22114.591369999998</v>
      </c>
    </row>
    <row r="32" spans="1:16" ht="24" customHeight="1">
      <c r="B32" s="154" t="s">
        <v>89</v>
      </c>
      <c r="C32" s="96">
        <v>31</v>
      </c>
      <c r="D32" s="96"/>
      <c r="E32" s="96">
        <f>C32-P32</f>
        <v>31</v>
      </c>
      <c r="F32" s="115">
        <f>C32-E32</f>
        <v>0</v>
      </c>
      <c r="G32" s="111"/>
      <c r="H32" s="3"/>
      <c r="I32" s="3"/>
      <c r="J32" s="3"/>
      <c r="K32" s="3"/>
      <c r="L32" s="3"/>
      <c r="M32" s="3"/>
      <c r="N32" s="116"/>
      <c r="O32" s="3"/>
      <c r="P32" s="117">
        <f t="shared" si="1"/>
        <v>0</v>
      </c>
    </row>
    <row r="33" spans="2:16" ht="24" customHeight="1">
      <c r="B33" s="154" t="s">
        <v>46</v>
      </c>
      <c r="C33" s="96">
        <v>3241</v>
      </c>
      <c r="D33" s="96"/>
      <c r="E33" s="96">
        <v>1617</v>
      </c>
      <c r="F33" s="115">
        <f t="shared" ref="F33:F38" si="4">C33-E33</f>
        <v>1624</v>
      </c>
      <c r="G33" s="111"/>
      <c r="H33" s="3"/>
      <c r="I33" s="3"/>
      <c r="J33" s="3"/>
      <c r="K33" s="3"/>
      <c r="L33" s="3"/>
      <c r="M33" s="3">
        <v>2591.7339999999999</v>
      </c>
      <c r="N33" s="116"/>
      <c r="O33" s="3"/>
      <c r="P33" s="117">
        <f t="shared" si="1"/>
        <v>2591.7339999999999</v>
      </c>
    </row>
    <row r="34" spans="2:16" ht="24" customHeight="1">
      <c r="B34" s="154" t="s">
        <v>49</v>
      </c>
      <c r="C34" s="96">
        <v>48525</v>
      </c>
      <c r="D34" s="96"/>
      <c r="E34" s="96">
        <v>21584</v>
      </c>
      <c r="F34" s="115">
        <f t="shared" si="4"/>
        <v>26941</v>
      </c>
      <c r="G34" s="111"/>
      <c r="H34" s="3"/>
      <c r="I34" s="3"/>
      <c r="J34" s="3"/>
      <c r="K34" s="3"/>
      <c r="L34" s="3"/>
      <c r="M34" s="3">
        <v>18979.02</v>
      </c>
      <c r="N34" s="116"/>
      <c r="O34" s="3"/>
      <c r="P34" s="117">
        <f t="shared" si="1"/>
        <v>18979.02</v>
      </c>
    </row>
    <row r="35" spans="2:16" ht="24" customHeight="1">
      <c r="B35" s="154" t="s">
        <v>50</v>
      </c>
      <c r="C35" s="96">
        <v>747</v>
      </c>
      <c r="D35" s="96"/>
      <c r="E35" s="96">
        <v>157</v>
      </c>
      <c r="F35" s="115">
        <f t="shared" si="4"/>
        <v>590</v>
      </c>
      <c r="G35" s="111"/>
      <c r="H35" s="3"/>
      <c r="I35" s="3"/>
      <c r="J35" s="3"/>
      <c r="K35" s="3"/>
      <c r="L35" s="3"/>
      <c r="M35" s="3">
        <v>146.22737000000001</v>
      </c>
      <c r="N35" s="116"/>
      <c r="O35" s="3">
        <v>191.1</v>
      </c>
      <c r="P35" s="117">
        <f t="shared" si="1"/>
        <v>337.32736999999997</v>
      </c>
    </row>
    <row r="36" spans="2:16" ht="24" customHeight="1" thickBot="1">
      <c r="B36" s="155" t="s">
        <v>158</v>
      </c>
      <c r="C36" s="118">
        <v>2141</v>
      </c>
      <c r="D36" s="118"/>
      <c r="E36" s="118">
        <v>1597</v>
      </c>
      <c r="F36" s="119">
        <f t="shared" si="4"/>
        <v>544</v>
      </c>
      <c r="G36" s="111"/>
      <c r="H36" s="3"/>
      <c r="I36" s="3">
        <v>1.96</v>
      </c>
      <c r="J36" s="3"/>
      <c r="K36" s="3"/>
      <c r="L36" s="3"/>
      <c r="M36" s="3">
        <v>204.55</v>
      </c>
      <c r="N36" s="116"/>
      <c r="O36" s="3"/>
      <c r="P36" s="117">
        <f t="shared" si="1"/>
        <v>206.51000000000002</v>
      </c>
    </row>
    <row r="37" spans="2:16" ht="0.75" customHeight="1">
      <c r="B37" s="120" t="s">
        <v>61</v>
      </c>
      <c r="C37" s="121"/>
      <c r="D37" s="121"/>
      <c r="E37" s="121"/>
      <c r="F37" s="113">
        <f t="shared" si="4"/>
        <v>0</v>
      </c>
      <c r="O37" s="3"/>
      <c r="P37" s="122">
        <f t="shared" si="1"/>
        <v>0</v>
      </c>
    </row>
    <row r="38" spans="2:16" ht="15" hidden="1" thickBot="1">
      <c r="B38" s="123" t="s">
        <v>164</v>
      </c>
      <c r="C38" s="118"/>
      <c r="D38" s="118"/>
      <c r="E38" s="118"/>
      <c r="F38" s="119">
        <f t="shared" si="4"/>
        <v>0</v>
      </c>
      <c r="P38" s="122">
        <f t="shared" si="1"/>
        <v>0</v>
      </c>
    </row>
  </sheetData>
  <mergeCells count="15">
    <mergeCell ref="B2:F2"/>
    <mergeCell ref="B3:C3"/>
    <mergeCell ref="A4:A6"/>
    <mergeCell ref="B4:B6"/>
    <mergeCell ref="C4:C6"/>
    <mergeCell ref="D4:D6"/>
    <mergeCell ref="E4:E6"/>
    <mergeCell ref="F4:F6"/>
    <mergeCell ref="B27:F27"/>
    <mergeCell ref="B28:C28"/>
    <mergeCell ref="B29:B30"/>
    <mergeCell ref="C29:C30"/>
    <mergeCell ref="D29:D30"/>
    <mergeCell ref="E29:E30"/>
    <mergeCell ref="F29:F3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0"/>
  <sheetViews>
    <sheetView topLeftCell="A10" workbookViewId="0">
      <selection activeCell="I33" sqref="I33"/>
    </sheetView>
  </sheetViews>
  <sheetFormatPr defaultColWidth="9.125" defaultRowHeight="13.5"/>
  <cols>
    <col min="1" max="1" width="33.75" style="34" customWidth="1"/>
    <col min="2" max="2" width="13.625" style="34" customWidth="1"/>
    <col min="3" max="3" width="14.25" style="24" customWidth="1"/>
    <col min="4" max="4" width="12" style="25" customWidth="1"/>
    <col min="5" max="5" width="4.125" style="24" hidden="1" customWidth="1"/>
    <col min="6" max="203" width="9.125" style="24" customWidth="1"/>
    <col min="204" max="256" width="9.125" style="24"/>
    <col min="257" max="257" width="33.75" style="24" customWidth="1"/>
    <col min="258" max="258" width="13.625" style="24" customWidth="1"/>
    <col min="259" max="259" width="14.25" style="24" customWidth="1"/>
    <col min="260" max="260" width="9.875" style="24" customWidth="1"/>
    <col min="261" max="261" width="0" style="24" hidden="1" customWidth="1"/>
    <col min="262" max="459" width="9.125" style="24" customWidth="1"/>
    <col min="460" max="512" width="9.125" style="24"/>
    <col min="513" max="513" width="33.75" style="24" customWidth="1"/>
    <col min="514" max="514" width="13.625" style="24" customWidth="1"/>
    <col min="515" max="515" width="14.25" style="24" customWidth="1"/>
    <col min="516" max="516" width="9.875" style="24" customWidth="1"/>
    <col min="517" max="517" width="0" style="24" hidden="1" customWidth="1"/>
    <col min="518" max="715" width="9.125" style="24" customWidth="1"/>
    <col min="716" max="768" width="9.125" style="24"/>
    <col min="769" max="769" width="33.75" style="24" customWidth="1"/>
    <col min="770" max="770" width="13.625" style="24" customWidth="1"/>
    <col min="771" max="771" width="14.25" style="24" customWidth="1"/>
    <col min="772" max="772" width="9.875" style="24" customWidth="1"/>
    <col min="773" max="773" width="0" style="24" hidden="1" customWidth="1"/>
    <col min="774" max="971" width="9.125" style="24" customWidth="1"/>
    <col min="972" max="1024" width="9.125" style="24"/>
    <col min="1025" max="1025" width="33.75" style="24" customWidth="1"/>
    <col min="1026" max="1026" width="13.625" style="24" customWidth="1"/>
    <col min="1027" max="1027" width="14.25" style="24" customWidth="1"/>
    <col min="1028" max="1028" width="9.875" style="24" customWidth="1"/>
    <col min="1029" max="1029" width="0" style="24" hidden="1" customWidth="1"/>
    <col min="1030" max="1227" width="9.125" style="24" customWidth="1"/>
    <col min="1228" max="1280" width="9.125" style="24"/>
    <col min="1281" max="1281" width="33.75" style="24" customWidth="1"/>
    <col min="1282" max="1282" width="13.625" style="24" customWidth="1"/>
    <col min="1283" max="1283" width="14.25" style="24" customWidth="1"/>
    <col min="1284" max="1284" width="9.875" style="24" customWidth="1"/>
    <col min="1285" max="1285" width="0" style="24" hidden="1" customWidth="1"/>
    <col min="1286" max="1483" width="9.125" style="24" customWidth="1"/>
    <col min="1484" max="1536" width="9.125" style="24"/>
    <col min="1537" max="1537" width="33.75" style="24" customWidth="1"/>
    <col min="1538" max="1538" width="13.625" style="24" customWidth="1"/>
    <col min="1539" max="1539" width="14.25" style="24" customWidth="1"/>
    <col min="1540" max="1540" width="9.875" style="24" customWidth="1"/>
    <col min="1541" max="1541" width="0" style="24" hidden="1" customWidth="1"/>
    <col min="1542" max="1739" width="9.125" style="24" customWidth="1"/>
    <col min="1740" max="1792" width="9.125" style="24"/>
    <col min="1793" max="1793" width="33.75" style="24" customWidth="1"/>
    <col min="1794" max="1794" width="13.625" style="24" customWidth="1"/>
    <col min="1795" max="1795" width="14.25" style="24" customWidth="1"/>
    <col min="1796" max="1796" width="9.875" style="24" customWidth="1"/>
    <col min="1797" max="1797" width="0" style="24" hidden="1" customWidth="1"/>
    <col min="1798" max="1995" width="9.125" style="24" customWidth="1"/>
    <col min="1996" max="2048" width="9.125" style="24"/>
    <col min="2049" max="2049" width="33.75" style="24" customWidth="1"/>
    <col min="2050" max="2050" width="13.625" style="24" customWidth="1"/>
    <col min="2051" max="2051" width="14.25" style="24" customWidth="1"/>
    <col min="2052" max="2052" width="9.875" style="24" customWidth="1"/>
    <col min="2053" max="2053" width="0" style="24" hidden="1" customWidth="1"/>
    <col min="2054" max="2251" width="9.125" style="24" customWidth="1"/>
    <col min="2252" max="2304" width="9.125" style="24"/>
    <col min="2305" max="2305" width="33.75" style="24" customWidth="1"/>
    <col min="2306" max="2306" width="13.625" style="24" customWidth="1"/>
    <col min="2307" max="2307" width="14.25" style="24" customWidth="1"/>
    <col min="2308" max="2308" width="9.875" style="24" customWidth="1"/>
    <col min="2309" max="2309" width="0" style="24" hidden="1" customWidth="1"/>
    <col min="2310" max="2507" width="9.125" style="24" customWidth="1"/>
    <col min="2508" max="2560" width="9.125" style="24"/>
    <col min="2561" max="2561" width="33.75" style="24" customWidth="1"/>
    <col min="2562" max="2562" width="13.625" style="24" customWidth="1"/>
    <col min="2563" max="2563" width="14.25" style="24" customWidth="1"/>
    <col min="2564" max="2564" width="9.875" style="24" customWidth="1"/>
    <col min="2565" max="2565" width="0" style="24" hidden="1" customWidth="1"/>
    <col min="2566" max="2763" width="9.125" style="24" customWidth="1"/>
    <col min="2764" max="2816" width="9.125" style="24"/>
    <col min="2817" max="2817" width="33.75" style="24" customWidth="1"/>
    <col min="2818" max="2818" width="13.625" style="24" customWidth="1"/>
    <col min="2819" max="2819" width="14.25" style="24" customWidth="1"/>
    <col min="2820" max="2820" width="9.875" style="24" customWidth="1"/>
    <col min="2821" max="2821" width="0" style="24" hidden="1" customWidth="1"/>
    <col min="2822" max="3019" width="9.125" style="24" customWidth="1"/>
    <col min="3020" max="3072" width="9.125" style="24"/>
    <col min="3073" max="3073" width="33.75" style="24" customWidth="1"/>
    <col min="3074" max="3074" width="13.625" style="24" customWidth="1"/>
    <col min="3075" max="3075" width="14.25" style="24" customWidth="1"/>
    <col min="3076" max="3076" width="9.875" style="24" customWidth="1"/>
    <col min="3077" max="3077" width="0" style="24" hidden="1" customWidth="1"/>
    <col min="3078" max="3275" width="9.125" style="24" customWidth="1"/>
    <col min="3276" max="3328" width="9.125" style="24"/>
    <col min="3329" max="3329" width="33.75" style="24" customWidth="1"/>
    <col min="3330" max="3330" width="13.625" style="24" customWidth="1"/>
    <col min="3331" max="3331" width="14.25" style="24" customWidth="1"/>
    <col min="3332" max="3332" width="9.875" style="24" customWidth="1"/>
    <col min="3333" max="3333" width="0" style="24" hidden="1" customWidth="1"/>
    <col min="3334" max="3531" width="9.125" style="24" customWidth="1"/>
    <col min="3532" max="3584" width="9.125" style="24"/>
    <col min="3585" max="3585" width="33.75" style="24" customWidth="1"/>
    <col min="3586" max="3586" width="13.625" style="24" customWidth="1"/>
    <col min="3587" max="3587" width="14.25" style="24" customWidth="1"/>
    <col min="3588" max="3588" width="9.875" style="24" customWidth="1"/>
    <col min="3589" max="3589" width="0" style="24" hidden="1" customWidth="1"/>
    <col min="3590" max="3787" width="9.125" style="24" customWidth="1"/>
    <col min="3788" max="3840" width="9.125" style="24"/>
    <col min="3841" max="3841" width="33.75" style="24" customWidth="1"/>
    <col min="3842" max="3842" width="13.625" style="24" customWidth="1"/>
    <col min="3843" max="3843" width="14.25" style="24" customWidth="1"/>
    <col min="3844" max="3844" width="9.875" style="24" customWidth="1"/>
    <col min="3845" max="3845" width="0" style="24" hidden="1" customWidth="1"/>
    <col min="3846" max="4043" width="9.125" style="24" customWidth="1"/>
    <col min="4044" max="4096" width="9.125" style="24"/>
    <col min="4097" max="4097" width="33.75" style="24" customWidth="1"/>
    <col min="4098" max="4098" width="13.625" style="24" customWidth="1"/>
    <col min="4099" max="4099" width="14.25" style="24" customWidth="1"/>
    <col min="4100" max="4100" width="9.875" style="24" customWidth="1"/>
    <col min="4101" max="4101" width="0" style="24" hidden="1" customWidth="1"/>
    <col min="4102" max="4299" width="9.125" style="24" customWidth="1"/>
    <col min="4300" max="4352" width="9.125" style="24"/>
    <col min="4353" max="4353" width="33.75" style="24" customWidth="1"/>
    <col min="4354" max="4354" width="13.625" style="24" customWidth="1"/>
    <col min="4355" max="4355" width="14.25" style="24" customWidth="1"/>
    <col min="4356" max="4356" width="9.875" style="24" customWidth="1"/>
    <col min="4357" max="4357" width="0" style="24" hidden="1" customWidth="1"/>
    <col min="4358" max="4555" width="9.125" style="24" customWidth="1"/>
    <col min="4556" max="4608" width="9.125" style="24"/>
    <col min="4609" max="4609" width="33.75" style="24" customWidth="1"/>
    <col min="4610" max="4610" width="13.625" style="24" customWidth="1"/>
    <col min="4611" max="4611" width="14.25" style="24" customWidth="1"/>
    <col min="4612" max="4612" width="9.875" style="24" customWidth="1"/>
    <col min="4613" max="4613" width="0" style="24" hidden="1" customWidth="1"/>
    <col min="4614" max="4811" width="9.125" style="24" customWidth="1"/>
    <col min="4812" max="4864" width="9.125" style="24"/>
    <col min="4865" max="4865" width="33.75" style="24" customWidth="1"/>
    <col min="4866" max="4866" width="13.625" style="24" customWidth="1"/>
    <col min="4867" max="4867" width="14.25" style="24" customWidth="1"/>
    <col min="4868" max="4868" width="9.875" style="24" customWidth="1"/>
    <col min="4869" max="4869" width="0" style="24" hidden="1" customWidth="1"/>
    <col min="4870" max="5067" width="9.125" style="24" customWidth="1"/>
    <col min="5068" max="5120" width="9.125" style="24"/>
    <col min="5121" max="5121" width="33.75" style="24" customWidth="1"/>
    <col min="5122" max="5122" width="13.625" style="24" customWidth="1"/>
    <col min="5123" max="5123" width="14.25" style="24" customWidth="1"/>
    <col min="5124" max="5124" width="9.875" style="24" customWidth="1"/>
    <col min="5125" max="5125" width="0" style="24" hidden="1" customWidth="1"/>
    <col min="5126" max="5323" width="9.125" style="24" customWidth="1"/>
    <col min="5324" max="5376" width="9.125" style="24"/>
    <col min="5377" max="5377" width="33.75" style="24" customWidth="1"/>
    <col min="5378" max="5378" width="13.625" style="24" customWidth="1"/>
    <col min="5379" max="5379" width="14.25" style="24" customWidth="1"/>
    <col min="5380" max="5380" width="9.875" style="24" customWidth="1"/>
    <col min="5381" max="5381" width="0" style="24" hidden="1" customWidth="1"/>
    <col min="5382" max="5579" width="9.125" style="24" customWidth="1"/>
    <col min="5580" max="5632" width="9.125" style="24"/>
    <col min="5633" max="5633" width="33.75" style="24" customWidth="1"/>
    <col min="5634" max="5634" width="13.625" style="24" customWidth="1"/>
    <col min="5635" max="5635" width="14.25" style="24" customWidth="1"/>
    <col min="5636" max="5636" width="9.875" style="24" customWidth="1"/>
    <col min="5637" max="5637" width="0" style="24" hidden="1" customWidth="1"/>
    <col min="5638" max="5835" width="9.125" style="24" customWidth="1"/>
    <col min="5836" max="5888" width="9.125" style="24"/>
    <col min="5889" max="5889" width="33.75" style="24" customWidth="1"/>
    <col min="5890" max="5890" width="13.625" style="24" customWidth="1"/>
    <col min="5891" max="5891" width="14.25" style="24" customWidth="1"/>
    <col min="5892" max="5892" width="9.875" style="24" customWidth="1"/>
    <col min="5893" max="5893" width="0" style="24" hidden="1" customWidth="1"/>
    <col min="5894" max="6091" width="9.125" style="24" customWidth="1"/>
    <col min="6092" max="6144" width="9.125" style="24"/>
    <col min="6145" max="6145" width="33.75" style="24" customWidth="1"/>
    <col min="6146" max="6146" width="13.625" style="24" customWidth="1"/>
    <col min="6147" max="6147" width="14.25" style="24" customWidth="1"/>
    <col min="6148" max="6148" width="9.875" style="24" customWidth="1"/>
    <col min="6149" max="6149" width="0" style="24" hidden="1" customWidth="1"/>
    <col min="6150" max="6347" width="9.125" style="24" customWidth="1"/>
    <col min="6348" max="6400" width="9.125" style="24"/>
    <col min="6401" max="6401" width="33.75" style="24" customWidth="1"/>
    <col min="6402" max="6402" width="13.625" style="24" customWidth="1"/>
    <col min="6403" max="6403" width="14.25" style="24" customWidth="1"/>
    <col min="6404" max="6404" width="9.875" style="24" customWidth="1"/>
    <col min="6405" max="6405" width="0" style="24" hidden="1" customWidth="1"/>
    <col min="6406" max="6603" width="9.125" style="24" customWidth="1"/>
    <col min="6604" max="6656" width="9.125" style="24"/>
    <col min="6657" max="6657" width="33.75" style="24" customWidth="1"/>
    <col min="6658" max="6658" width="13.625" style="24" customWidth="1"/>
    <col min="6659" max="6659" width="14.25" style="24" customWidth="1"/>
    <col min="6660" max="6660" width="9.875" style="24" customWidth="1"/>
    <col min="6661" max="6661" width="0" style="24" hidden="1" customWidth="1"/>
    <col min="6662" max="6859" width="9.125" style="24" customWidth="1"/>
    <col min="6860" max="6912" width="9.125" style="24"/>
    <col min="6913" max="6913" width="33.75" style="24" customWidth="1"/>
    <col min="6914" max="6914" width="13.625" style="24" customWidth="1"/>
    <col min="6915" max="6915" width="14.25" style="24" customWidth="1"/>
    <col min="6916" max="6916" width="9.875" style="24" customWidth="1"/>
    <col min="6917" max="6917" width="0" style="24" hidden="1" customWidth="1"/>
    <col min="6918" max="7115" width="9.125" style="24" customWidth="1"/>
    <col min="7116" max="7168" width="9.125" style="24"/>
    <col min="7169" max="7169" width="33.75" style="24" customWidth="1"/>
    <col min="7170" max="7170" width="13.625" style="24" customWidth="1"/>
    <col min="7171" max="7171" width="14.25" style="24" customWidth="1"/>
    <col min="7172" max="7172" width="9.875" style="24" customWidth="1"/>
    <col min="7173" max="7173" width="0" style="24" hidden="1" customWidth="1"/>
    <col min="7174" max="7371" width="9.125" style="24" customWidth="1"/>
    <col min="7372" max="7424" width="9.125" style="24"/>
    <col min="7425" max="7425" width="33.75" style="24" customWidth="1"/>
    <col min="7426" max="7426" width="13.625" style="24" customWidth="1"/>
    <col min="7427" max="7427" width="14.25" style="24" customWidth="1"/>
    <col min="7428" max="7428" width="9.875" style="24" customWidth="1"/>
    <col min="7429" max="7429" width="0" style="24" hidden="1" customWidth="1"/>
    <col min="7430" max="7627" width="9.125" style="24" customWidth="1"/>
    <col min="7628" max="7680" width="9.125" style="24"/>
    <col min="7681" max="7681" width="33.75" style="24" customWidth="1"/>
    <col min="7682" max="7682" width="13.625" style="24" customWidth="1"/>
    <col min="7683" max="7683" width="14.25" style="24" customWidth="1"/>
    <col min="7684" max="7684" width="9.875" style="24" customWidth="1"/>
    <col min="7685" max="7685" width="0" style="24" hidden="1" customWidth="1"/>
    <col min="7686" max="7883" width="9.125" style="24" customWidth="1"/>
    <col min="7884" max="7936" width="9.125" style="24"/>
    <col min="7937" max="7937" width="33.75" style="24" customWidth="1"/>
    <col min="7938" max="7938" width="13.625" style="24" customWidth="1"/>
    <col min="7939" max="7939" width="14.25" style="24" customWidth="1"/>
    <col min="7940" max="7940" width="9.875" style="24" customWidth="1"/>
    <col min="7941" max="7941" width="0" style="24" hidden="1" customWidth="1"/>
    <col min="7942" max="8139" width="9.125" style="24" customWidth="1"/>
    <col min="8140" max="8192" width="9.125" style="24"/>
    <col min="8193" max="8193" width="33.75" style="24" customWidth="1"/>
    <col min="8194" max="8194" width="13.625" style="24" customWidth="1"/>
    <col min="8195" max="8195" width="14.25" style="24" customWidth="1"/>
    <col min="8196" max="8196" width="9.875" style="24" customWidth="1"/>
    <col min="8197" max="8197" width="0" style="24" hidden="1" customWidth="1"/>
    <col min="8198" max="8395" width="9.125" style="24" customWidth="1"/>
    <col min="8396" max="8448" width="9.125" style="24"/>
    <col min="8449" max="8449" width="33.75" style="24" customWidth="1"/>
    <col min="8450" max="8450" width="13.625" style="24" customWidth="1"/>
    <col min="8451" max="8451" width="14.25" style="24" customWidth="1"/>
    <col min="8452" max="8452" width="9.875" style="24" customWidth="1"/>
    <col min="8453" max="8453" width="0" style="24" hidden="1" customWidth="1"/>
    <col min="8454" max="8651" width="9.125" style="24" customWidth="1"/>
    <col min="8652" max="8704" width="9.125" style="24"/>
    <col min="8705" max="8705" width="33.75" style="24" customWidth="1"/>
    <col min="8706" max="8706" width="13.625" style="24" customWidth="1"/>
    <col min="8707" max="8707" width="14.25" style="24" customWidth="1"/>
    <col min="8708" max="8708" width="9.875" style="24" customWidth="1"/>
    <col min="8709" max="8709" width="0" style="24" hidden="1" customWidth="1"/>
    <col min="8710" max="8907" width="9.125" style="24" customWidth="1"/>
    <col min="8908" max="8960" width="9.125" style="24"/>
    <col min="8961" max="8961" width="33.75" style="24" customWidth="1"/>
    <col min="8962" max="8962" width="13.625" style="24" customWidth="1"/>
    <col min="8963" max="8963" width="14.25" style="24" customWidth="1"/>
    <col min="8964" max="8964" width="9.875" style="24" customWidth="1"/>
    <col min="8965" max="8965" width="0" style="24" hidden="1" customWidth="1"/>
    <col min="8966" max="9163" width="9.125" style="24" customWidth="1"/>
    <col min="9164" max="9216" width="9.125" style="24"/>
    <col min="9217" max="9217" width="33.75" style="24" customWidth="1"/>
    <col min="9218" max="9218" width="13.625" style="24" customWidth="1"/>
    <col min="9219" max="9219" width="14.25" style="24" customWidth="1"/>
    <col min="9220" max="9220" width="9.875" style="24" customWidth="1"/>
    <col min="9221" max="9221" width="0" style="24" hidden="1" customWidth="1"/>
    <col min="9222" max="9419" width="9.125" style="24" customWidth="1"/>
    <col min="9420" max="9472" width="9.125" style="24"/>
    <col min="9473" max="9473" width="33.75" style="24" customWidth="1"/>
    <col min="9474" max="9474" width="13.625" style="24" customWidth="1"/>
    <col min="9475" max="9475" width="14.25" style="24" customWidth="1"/>
    <col min="9476" max="9476" width="9.875" style="24" customWidth="1"/>
    <col min="9477" max="9477" width="0" style="24" hidden="1" customWidth="1"/>
    <col min="9478" max="9675" width="9.125" style="24" customWidth="1"/>
    <col min="9676" max="9728" width="9.125" style="24"/>
    <col min="9729" max="9729" width="33.75" style="24" customWidth="1"/>
    <col min="9730" max="9730" width="13.625" style="24" customWidth="1"/>
    <col min="9731" max="9731" width="14.25" style="24" customWidth="1"/>
    <col min="9732" max="9732" width="9.875" style="24" customWidth="1"/>
    <col min="9733" max="9733" width="0" style="24" hidden="1" customWidth="1"/>
    <col min="9734" max="9931" width="9.125" style="24" customWidth="1"/>
    <col min="9932" max="9984" width="9.125" style="24"/>
    <col min="9985" max="9985" width="33.75" style="24" customWidth="1"/>
    <col min="9986" max="9986" width="13.625" style="24" customWidth="1"/>
    <col min="9987" max="9987" width="14.25" style="24" customWidth="1"/>
    <col min="9988" max="9988" width="9.875" style="24" customWidth="1"/>
    <col min="9989" max="9989" width="0" style="24" hidden="1" customWidth="1"/>
    <col min="9990" max="10187" width="9.125" style="24" customWidth="1"/>
    <col min="10188" max="10240" width="9.125" style="24"/>
    <col min="10241" max="10241" width="33.75" style="24" customWidth="1"/>
    <col min="10242" max="10242" width="13.625" style="24" customWidth="1"/>
    <col min="10243" max="10243" width="14.25" style="24" customWidth="1"/>
    <col min="10244" max="10244" width="9.875" style="24" customWidth="1"/>
    <col min="10245" max="10245" width="0" style="24" hidden="1" customWidth="1"/>
    <col min="10246" max="10443" width="9.125" style="24" customWidth="1"/>
    <col min="10444" max="10496" width="9.125" style="24"/>
    <col min="10497" max="10497" width="33.75" style="24" customWidth="1"/>
    <col min="10498" max="10498" width="13.625" style="24" customWidth="1"/>
    <col min="10499" max="10499" width="14.25" style="24" customWidth="1"/>
    <col min="10500" max="10500" width="9.875" style="24" customWidth="1"/>
    <col min="10501" max="10501" width="0" style="24" hidden="1" customWidth="1"/>
    <col min="10502" max="10699" width="9.125" style="24" customWidth="1"/>
    <col min="10700" max="10752" width="9.125" style="24"/>
    <col min="10753" max="10753" width="33.75" style="24" customWidth="1"/>
    <col min="10754" max="10754" width="13.625" style="24" customWidth="1"/>
    <col min="10755" max="10755" width="14.25" style="24" customWidth="1"/>
    <col min="10756" max="10756" width="9.875" style="24" customWidth="1"/>
    <col min="10757" max="10757" width="0" style="24" hidden="1" customWidth="1"/>
    <col min="10758" max="10955" width="9.125" style="24" customWidth="1"/>
    <col min="10956" max="11008" width="9.125" style="24"/>
    <col min="11009" max="11009" width="33.75" style="24" customWidth="1"/>
    <col min="11010" max="11010" width="13.625" style="24" customWidth="1"/>
    <col min="11011" max="11011" width="14.25" style="24" customWidth="1"/>
    <col min="11012" max="11012" width="9.875" style="24" customWidth="1"/>
    <col min="11013" max="11013" width="0" style="24" hidden="1" customWidth="1"/>
    <col min="11014" max="11211" width="9.125" style="24" customWidth="1"/>
    <col min="11212" max="11264" width="9.125" style="24"/>
    <col min="11265" max="11265" width="33.75" style="24" customWidth="1"/>
    <col min="11266" max="11266" width="13.625" style="24" customWidth="1"/>
    <col min="11267" max="11267" width="14.25" style="24" customWidth="1"/>
    <col min="11268" max="11268" width="9.875" style="24" customWidth="1"/>
    <col min="11269" max="11269" width="0" style="24" hidden="1" customWidth="1"/>
    <col min="11270" max="11467" width="9.125" style="24" customWidth="1"/>
    <col min="11468" max="11520" width="9.125" style="24"/>
    <col min="11521" max="11521" width="33.75" style="24" customWidth="1"/>
    <col min="11522" max="11522" width="13.625" style="24" customWidth="1"/>
    <col min="11523" max="11523" width="14.25" style="24" customWidth="1"/>
    <col min="11524" max="11524" width="9.875" style="24" customWidth="1"/>
    <col min="11525" max="11525" width="0" style="24" hidden="1" customWidth="1"/>
    <col min="11526" max="11723" width="9.125" style="24" customWidth="1"/>
    <col min="11724" max="11776" width="9.125" style="24"/>
    <col min="11777" max="11777" width="33.75" style="24" customWidth="1"/>
    <col min="11778" max="11778" width="13.625" style="24" customWidth="1"/>
    <col min="11779" max="11779" width="14.25" style="24" customWidth="1"/>
    <col min="11780" max="11780" width="9.875" style="24" customWidth="1"/>
    <col min="11781" max="11781" width="0" style="24" hidden="1" customWidth="1"/>
    <col min="11782" max="11979" width="9.125" style="24" customWidth="1"/>
    <col min="11980" max="12032" width="9.125" style="24"/>
    <col min="12033" max="12033" width="33.75" style="24" customWidth="1"/>
    <col min="12034" max="12034" width="13.625" style="24" customWidth="1"/>
    <col min="12035" max="12035" width="14.25" style="24" customWidth="1"/>
    <col min="12036" max="12036" width="9.875" style="24" customWidth="1"/>
    <col min="12037" max="12037" width="0" style="24" hidden="1" customWidth="1"/>
    <col min="12038" max="12235" width="9.125" style="24" customWidth="1"/>
    <col min="12236" max="12288" width="9.125" style="24"/>
    <col min="12289" max="12289" width="33.75" style="24" customWidth="1"/>
    <col min="12290" max="12290" width="13.625" style="24" customWidth="1"/>
    <col min="12291" max="12291" width="14.25" style="24" customWidth="1"/>
    <col min="12292" max="12292" width="9.875" style="24" customWidth="1"/>
    <col min="12293" max="12293" width="0" style="24" hidden="1" customWidth="1"/>
    <col min="12294" max="12491" width="9.125" style="24" customWidth="1"/>
    <col min="12492" max="12544" width="9.125" style="24"/>
    <col min="12545" max="12545" width="33.75" style="24" customWidth="1"/>
    <col min="12546" max="12546" width="13.625" style="24" customWidth="1"/>
    <col min="12547" max="12547" width="14.25" style="24" customWidth="1"/>
    <col min="12548" max="12548" width="9.875" style="24" customWidth="1"/>
    <col min="12549" max="12549" width="0" style="24" hidden="1" customWidth="1"/>
    <col min="12550" max="12747" width="9.125" style="24" customWidth="1"/>
    <col min="12748" max="12800" width="9.125" style="24"/>
    <col min="12801" max="12801" width="33.75" style="24" customWidth="1"/>
    <col min="12802" max="12802" width="13.625" style="24" customWidth="1"/>
    <col min="12803" max="12803" width="14.25" style="24" customWidth="1"/>
    <col min="12804" max="12804" width="9.875" style="24" customWidth="1"/>
    <col min="12805" max="12805" width="0" style="24" hidden="1" customWidth="1"/>
    <col min="12806" max="13003" width="9.125" style="24" customWidth="1"/>
    <col min="13004" max="13056" width="9.125" style="24"/>
    <col min="13057" max="13057" width="33.75" style="24" customWidth="1"/>
    <col min="13058" max="13058" width="13.625" style="24" customWidth="1"/>
    <col min="13059" max="13059" width="14.25" style="24" customWidth="1"/>
    <col min="13060" max="13060" width="9.875" style="24" customWidth="1"/>
    <col min="13061" max="13061" width="0" style="24" hidden="1" customWidth="1"/>
    <col min="13062" max="13259" width="9.125" style="24" customWidth="1"/>
    <col min="13260" max="13312" width="9.125" style="24"/>
    <col min="13313" max="13313" width="33.75" style="24" customWidth="1"/>
    <col min="13314" max="13314" width="13.625" style="24" customWidth="1"/>
    <col min="13315" max="13315" width="14.25" style="24" customWidth="1"/>
    <col min="13316" max="13316" width="9.875" style="24" customWidth="1"/>
    <col min="13317" max="13317" width="0" style="24" hidden="1" customWidth="1"/>
    <col min="13318" max="13515" width="9.125" style="24" customWidth="1"/>
    <col min="13516" max="13568" width="9.125" style="24"/>
    <col min="13569" max="13569" width="33.75" style="24" customWidth="1"/>
    <col min="13570" max="13570" width="13.625" style="24" customWidth="1"/>
    <col min="13571" max="13571" width="14.25" style="24" customWidth="1"/>
    <col min="13572" max="13572" width="9.875" style="24" customWidth="1"/>
    <col min="13573" max="13573" width="0" style="24" hidden="1" customWidth="1"/>
    <col min="13574" max="13771" width="9.125" style="24" customWidth="1"/>
    <col min="13772" max="13824" width="9.125" style="24"/>
    <col min="13825" max="13825" width="33.75" style="24" customWidth="1"/>
    <col min="13826" max="13826" width="13.625" style="24" customWidth="1"/>
    <col min="13827" max="13827" width="14.25" style="24" customWidth="1"/>
    <col min="13828" max="13828" width="9.875" style="24" customWidth="1"/>
    <col min="13829" max="13829" width="0" style="24" hidden="1" customWidth="1"/>
    <col min="13830" max="14027" width="9.125" style="24" customWidth="1"/>
    <col min="14028" max="14080" width="9.125" style="24"/>
    <col min="14081" max="14081" width="33.75" style="24" customWidth="1"/>
    <col min="14082" max="14082" width="13.625" style="24" customWidth="1"/>
    <col min="14083" max="14083" width="14.25" style="24" customWidth="1"/>
    <col min="14084" max="14084" width="9.875" style="24" customWidth="1"/>
    <col min="14085" max="14085" width="0" style="24" hidden="1" customWidth="1"/>
    <col min="14086" max="14283" width="9.125" style="24" customWidth="1"/>
    <col min="14284" max="14336" width="9.125" style="24"/>
    <col min="14337" max="14337" width="33.75" style="24" customWidth="1"/>
    <col min="14338" max="14338" width="13.625" style="24" customWidth="1"/>
    <col min="14339" max="14339" width="14.25" style="24" customWidth="1"/>
    <col min="14340" max="14340" width="9.875" style="24" customWidth="1"/>
    <col min="14341" max="14341" width="0" style="24" hidden="1" customWidth="1"/>
    <col min="14342" max="14539" width="9.125" style="24" customWidth="1"/>
    <col min="14540" max="14592" width="9.125" style="24"/>
    <col min="14593" max="14593" width="33.75" style="24" customWidth="1"/>
    <col min="14594" max="14594" width="13.625" style="24" customWidth="1"/>
    <col min="14595" max="14595" width="14.25" style="24" customWidth="1"/>
    <col min="14596" max="14596" width="9.875" style="24" customWidth="1"/>
    <col min="14597" max="14597" width="0" style="24" hidden="1" customWidth="1"/>
    <col min="14598" max="14795" width="9.125" style="24" customWidth="1"/>
    <col min="14796" max="14848" width="9.125" style="24"/>
    <col min="14849" max="14849" width="33.75" style="24" customWidth="1"/>
    <col min="14850" max="14850" width="13.625" style="24" customWidth="1"/>
    <col min="14851" max="14851" width="14.25" style="24" customWidth="1"/>
    <col min="14852" max="14852" width="9.875" style="24" customWidth="1"/>
    <col min="14853" max="14853" width="0" style="24" hidden="1" customWidth="1"/>
    <col min="14854" max="15051" width="9.125" style="24" customWidth="1"/>
    <col min="15052" max="15104" width="9.125" style="24"/>
    <col min="15105" max="15105" width="33.75" style="24" customWidth="1"/>
    <col min="15106" max="15106" width="13.625" style="24" customWidth="1"/>
    <col min="15107" max="15107" width="14.25" style="24" customWidth="1"/>
    <col min="15108" max="15108" width="9.875" style="24" customWidth="1"/>
    <col min="15109" max="15109" width="0" style="24" hidden="1" customWidth="1"/>
    <col min="15110" max="15307" width="9.125" style="24" customWidth="1"/>
    <col min="15308" max="15360" width="9.125" style="24"/>
    <col min="15361" max="15361" width="33.75" style="24" customWidth="1"/>
    <col min="15362" max="15362" width="13.625" style="24" customWidth="1"/>
    <col min="15363" max="15363" width="14.25" style="24" customWidth="1"/>
    <col min="15364" max="15364" width="9.875" style="24" customWidth="1"/>
    <col min="15365" max="15365" width="0" style="24" hidden="1" customWidth="1"/>
    <col min="15366" max="15563" width="9.125" style="24" customWidth="1"/>
    <col min="15564" max="15616" width="9.125" style="24"/>
    <col min="15617" max="15617" width="33.75" style="24" customWidth="1"/>
    <col min="15618" max="15618" width="13.625" style="24" customWidth="1"/>
    <col min="15619" max="15619" width="14.25" style="24" customWidth="1"/>
    <col min="15620" max="15620" width="9.875" style="24" customWidth="1"/>
    <col min="15621" max="15621" width="0" style="24" hidden="1" customWidth="1"/>
    <col min="15622" max="15819" width="9.125" style="24" customWidth="1"/>
    <col min="15820" max="15872" width="9.125" style="24"/>
    <col min="15873" max="15873" width="33.75" style="24" customWidth="1"/>
    <col min="15874" max="15874" width="13.625" style="24" customWidth="1"/>
    <col min="15875" max="15875" width="14.25" style="24" customWidth="1"/>
    <col min="15876" max="15876" width="9.875" style="24" customWidth="1"/>
    <col min="15877" max="15877" width="0" style="24" hidden="1" customWidth="1"/>
    <col min="15878" max="16075" width="9.125" style="24" customWidth="1"/>
    <col min="16076" max="16128" width="9.125" style="24"/>
    <col min="16129" max="16129" width="33.75" style="24" customWidth="1"/>
    <col min="16130" max="16130" width="13.625" style="24" customWidth="1"/>
    <col min="16131" max="16131" width="14.25" style="24" customWidth="1"/>
    <col min="16132" max="16132" width="9.875" style="24" customWidth="1"/>
    <col min="16133" max="16133" width="0" style="24" hidden="1" customWidth="1"/>
    <col min="16134" max="16331" width="9.125" style="24" customWidth="1"/>
    <col min="16332" max="16384" width="9.125" style="24"/>
  </cols>
  <sheetData>
    <row r="1" spans="1:6" ht="21.75" customHeight="1">
      <c r="A1" s="156" t="s">
        <v>221</v>
      </c>
      <c r="B1" s="23"/>
    </row>
    <row r="2" spans="1:6" ht="26.25" customHeight="1">
      <c r="A2" s="199" t="s">
        <v>219</v>
      </c>
      <c r="B2" s="199"/>
      <c r="C2" s="199"/>
      <c r="D2" s="199"/>
    </row>
    <row r="3" spans="1:6" ht="17.100000000000001" customHeight="1">
      <c r="A3" s="192" t="s">
        <v>237</v>
      </c>
      <c r="B3" s="192"/>
      <c r="C3" s="26"/>
      <c r="D3" s="27" t="s">
        <v>36</v>
      </c>
    </row>
    <row r="4" spans="1:6" ht="14.25" customHeight="1">
      <c r="A4" s="200" t="s">
        <v>37</v>
      </c>
      <c r="B4" s="194" t="s">
        <v>72</v>
      </c>
      <c r="C4" s="194" t="s">
        <v>71</v>
      </c>
      <c r="D4" s="202" t="s">
        <v>38</v>
      </c>
      <c r="E4" s="205" t="s">
        <v>39</v>
      </c>
    </row>
    <row r="5" spans="1:6">
      <c r="A5" s="201"/>
      <c r="B5" s="194"/>
      <c r="C5" s="194"/>
      <c r="D5" s="203"/>
      <c r="E5" s="205"/>
    </row>
    <row r="6" spans="1:6" ht="4.5" customHeight="1">
      <c r="A6" s="201"/>
      <c r="B6" s="194"/>
      <c r="C6" s="194"/>
      <c r="D6" s="204"/>
      <c r="E6" s="205"/>
    </row>
    <row r="7" spans="1:6" s="32" customFormat="1" ht="21" customHeight="1">
      <c r="A7" s="28" t="s">
        <v>40</v>
      </c>
      <c r="B7" s="29">
        <f>SUM(B8:B23)</f>
        <v>100312.67316000001</v>
      </c>
      <c r="C7" s="29">
        <f>SUM(C8:C23)</f>
        <v>63735.190799999997</v>
      </c>
      <c r="D7" s="30">
        <f>B7/C7*100-100</f>
        <v>57.389774629810972</v>
      </c>
      <c r="E7" s="31"/>
    </row>
    <row r="8" spans="1:6" s="32" customFormat="1" ht="21" customHeight="1">
      <c r="A8" s="33" t="s">
        <v>41</v>
      </c>
      <c r="B8" s="29">
        <v>3309.4572999999996</v>
      </c>
      <c r="C8" s="29">
        <v>4126.3855999999996</v>
      </c>
      <c r="D8" s="30">
        <f>B8/C8*100-100</f>
        <v>-19.797672326115134</v>
      </c>
      <c r="E8" s="31"/>
    </row>
    <row r="9" spans="1:6" s="32" customFormat="1" ht="21" customHeight="1">
      <c r="A9" s="33" t="s">
        <v>42</v>
      </c>
      <c r="B9" s="29">
        <v>304.98559999999998</v>
      </c>
      <c r="C9" s="29">
        <v>262.37290000000002</v>
      </c>
      <c r="D9" s="30">
        <f t="shared" ref="D9:D12" si="0">B9/C9*100-100</f>
        <v>16.241273393707957</v>
      </c>
      <c r="E9" s="31"/>
    </row>
    <row r="10" spans="1:6" s="32" customFormat="1" ht="21" customHeight="1">
      <c r="A10" s="33" t="s">
        <v>43</v>
      </c>
      <c r="B10" s="29">
        <v>69.400000000000006</v>
      </c>
      <c r="C10" s="29">
        <v>173.857</v>
      </c>
      <c r="D10" s="30">
        <f t="shared" si="0"/>
        <v>-60.082136468476968</v>
      </c>
      <c r="E10" s="31"/>
    </row>
    <row r="11" spans="1:6" s="32" customFormat="1" ht="21" customHeight="1">
      <c r="A11" s="33" t="s">
        <v>44</v>
      </c>
      <c r="B11" s="29"/>
      <c r="C11" s="29">
        <v>10</v>
      </c>
      <c r="D11" s="30">
        <f t="shared" si="0"/>
        <v>-100</v>
      </c>
      <c r="E11" s="31"/>
    </row>
    <row r="12" spans="1:6" s="32" customFormat="1" ht="21" customHeight="1">
      <c r="A12" s="33" t="s">
        <v>45</v>
      </c>
      <c r="B12" s="29">
        <v>693.45359999999994</v>
      </c>
      <c r="C12" s="29">
        <v>341.5292</v>
      </c>
      <c r="D12" s="30">
        <f t="shared" si="0"/>
        <v>103.04372217661037</v>
      </c>
      <c r="E12" s="31"/>
    </row>
    <row r="13" spans="1:6" s="32" customFormat="1" ht="21" customHeight="1">
      <c r="A13" s="33" t="s">
        <v>46</v>
      </c>
      <c r="B13" s="29">
        <v>2767.8092999999999</v>
      </c>
      <c r="C13" s="29">
        <v>2321.402</v>
      </c>
      <c r="D13" s="30">
        <f t="shared" ref="D13:D23" si="1">B13/C13*100-100</f>
        <v>19.230073033451319</v>
      </c>
      <c r="E13" s="31"/>
    </row>
    <row r="14" spans="1:6" s="32" customFormat="1" ht="21" customHeight="1">
      <c r="A14" s="33" t="s">
        <v>73</v>
      </c>
      <c r="B14" s="29">
        <v>1237.7008000000001</v>
      </c>
      <c r="C14" s="29">
        <v>565.39</v>
      </c>
      <c r="D14" s="30">
        <f t="shared" si="1"/>
        <v>118.91098180017337</v>
      </c>
      <c r="E14" s="31"/>
      <c r="F14" s="24"/>
    </row>
    <row r="15" spans="1:6" s="32" customFormat="1" ht="21" customHeight="1">
      <c r="A15" s="33" t="s">
        <v>48</v>
      </c>
      <c r="B15" s="29">
        <v>8857.6285000000007</v>
      </c>
      <c r="C15" s="29">
        <v>2599.2698999999998</v>
      </c>
      <c r="D15" s="30">
        <f t="shared" si="1"/>
        <v>240.77371111018527</v>
      </c>
      <c r="E15" s="31"/>
    </row>
    <row r="16" spans="1:6" s="32" customFormat="1" ht="21" customHeight="1">
      <c r="A16" s="33" t="s">
        <v>49</v>
      </c>
      <c r="B16" s="29">
        <v>5958.5757000000003</v>
      </c>
      <c r="C16" s="29">
        <v>5375.7181</v>
      </c>
      <c r="D16" s="30">
        <f t="shared" si="1"/>
        <v>10.842413779100511</v>
      </c>
      <c r="E16" s="31"/>
    </row>
    <row r="17" spans="1:5" s="32" customFormat="1" ht="21" customHeight="1">
      <c r="A17" s="33" t="s">
        <v>50</v>
      </c>
      <c r="B17" s="29">
        <v>5981.8496600000008</v>
      </c>
      <c r="C17" s="29">
        <v>5165.4952000000003</v>
      </c>
      <c r="D17" s="30">
        <f t="shared" si="1"/>
        <v>15.803992229050962</v>
      </c>
      <c r="E17" s="31"/>
    </row>
    <row r="18" spans="1:5" s="32" customFormat="1" ht="21" customHeight="1">
      <c r="A18" s="33" t="s">
        <v>51</v>
      </c>
      <c r="B18" s="29">
        <v>835.83090000000004</v>
      </c>
      <c r="C18" s="29">
        <v>6</v>
      </c>
      <c r="D18" s="30">
        <f t="shared" si="1"/>
        <v>13830.514999999999</v>
      </c>
      <c r="E18" s="31"/>
    </row>
    <row r="19" spans="1:5" s="32" customFormat="1" ht="21" customHeight="1">
      <c r="A19" s="33" t="s">
        <v>52</v>
      </c>
      <c r="B19" s="29">
        <v>249.23840000000001</v>
      </c>
      <c r="C19" s="29">
        <v>234.35</v>
      </c>
      <c r="D19" s="30">
        <f t="shared" si="1"/>
        <v>6.3530616599104093</v>
      </c>
      <c r="E19" s="31"/>
    </row>
    <row r="20" spans="1:5" s="32" customFormat="1" ht="21" customHeight="1">
      <c r="A20" s="33" t="s">
        <v>53</v>
      </c>
      <c r="B20" s="29">
        <v>59.63</v>
      </c>
      <c r="C20" s="29">
        <v>26</v>
      </c>
      <c r="D20" s="30">
        <f t="shared" si="1"/>
        <v>129.34615384615387</v>
      </c>
      <c r="E20" s="31"/>
    </row>
    <row r="21" spans="1:5" s="32" customFormat="1" ht="21" customHeight="1">
      <c r="A21" s="33" t="s">
        <v>54</v>
      </c>
      <c r="B21" s="29">
        <v>10</v>
      </c>
      <c r="C21" s="29">
        <v>10</v>
      </c>
      <c r="D21" s="30">
        <f t="shared" si="1"/>
        <v>0</v>
      </c>
      <c r="E21" s="31"/>
    </row>
    <row r="22" spans="1:5" s="32" customFormat="1" ht="21" customHeight="1">
      <c r="A22" s="33" t="s">
        <v>55</v>
      </c>
      <c r="B22" s="29">
        <v>12386.4241</v>
      </c>
      <c r="C22" s="29">
        <v>1244.8235999999999</v>
      </c>
      <c r="D22" s="30">
        <f t="shared" si="1"/>
        <v>895.03448520738209</v>
      </c>
      <c r="E22" s="31"/>
    </row>
    <row r="23" spans="1:5" s="32" customFormat="1" ht="21" customHeight="1">
      <c r="A23" s="33" t="s">
        <v>56</v>
      </c>
      <c r="B23" s="29">
        <v>57590.689299999998</v>
      </c>
      <c r="C23" s="29">
        <v>41272.597300000001</v>
      </c>
      <c r="D23" s="30">
        <f t="shared" si="1"/>
        <v>39.537351820598872</v>
      </c>
      <c r="E23" s="31"/>
    </row>
    <row r="25" spans="1:5" ht="27" customHeight="1">
      <c r="A25" s="199" t="s">
        <v>209</v>
      </c>
      <c r="B25" s="199"/>
      <c r="C25" s="199"/>
      <c r="D25" s="199"/>
    </row>
    <row r="26" spans="1:5" ht="21" customHeight="1">
      <c r="A26" s="192" t="s">
        <v>238</v>
      </c>
      <c r="B26" s="192"/>
      <c r="C26" s="26"/>
      <c r="D26" s="145" t="s">
        <v>36</v>
      </c>
    </row>
    <row r="27" spans="1:5" ht="20.25" customHeight="1">
      <c r="A27" s="201" t="s">
        <v>37</v>
      </c>
      <c r="B27" s="194" t="s">
        <v>72</v>
      </c>
      <c r="C27" s="194" t="s">
        <v>81</v>
      </c>
      <c r="D27" s="205" t="s">
        <v>38</v>
      </c>
      <c r="E27" s="205" t="s">
        <v>39</v>
      </c>
    </row>
    <row r="28" spans="1:5" ht="11.25" customHeight="1">
      <c r="A28" s="201"/>
      <c r="B28" s="194"/>
      <c r="C28" s="194"/>
      <c r="D28" s="205"/>
      <c r="E28" s="205"/>
    </row>
    <row r="29" spans="1:5" ht="28.5" hidden="1" customHeight="1">
      <c r="A29" s="201"/>
      <c r="B29" s="194"/>
      <c r="C29" s="194"/>
      <c r="D29" s="205"/>
      <c r="E29" s="205"/>
    </row>
    <row r="30" spans="1:5" ht="23.25" hidden="1" customHeight="1">
      <c r="A30" s="35" t="s">
        <v>40</v>
      </c>
      <c r="B30" s="36" t="e">
        <f>SUM(B32,B36,#REF!)</f>
        <v>#REF!</v>
      </c>
      <c r="C30" s="36" t="e">
        <f>SUM(C32,C36,#REF!)</f>
        <v>#REF!</v>
      </c>
      <c r="D30" s="30" t="e">
        <f t="shared" ref="D30:D37" si="2">B30/C30*100-100</f>
        <v>#REF!</v>
      </c>
    </row>
    <row r="31" spans="1:5" ht="21" customHeight="1">
      <c r="A31" s="37" t="s">
        <v>40</v>
      </c>
      <c r="B31" s="29">
        <f>B32+B36</f>
        <v>75898.952269000001</v>
      </c>
      <c r="C31" s="29">
        <f>C32+C36</f>
        <v>100019.78140000001</v>
      </c>
      <c r="D31" s="38">
        <f t="shared" si="2"/>
        <v>-24.116058636976788</v>
      </c>
      <c r="E31" s="39"/>
    </row>
    <row r="32" spans="1:5" ht="21" customHeight="1">
      <c r="A32" s="36" t="s">
        <v>49</v>
      </c>
      <c r="B32" s="29">
        <f>SUM(B33:B35)</f>
        <v>75683.822769000006</v>
      </c>
      <c r="C32" s="29">
        <f>SUM(C33:C35)</f>
        <v>99773.781400000007</v>
      </c>
      <c r="D32" s="38">
        <f t="shared" si="2"/>
        <v>-24.144578157684222</v>
      </c>
      <c r="E32" s="39"/>
    </row>
    <row r="33" spans="1:5" ht="21" customHeight="1">
      <c r="A33" s="36" t="s">
        <v>57</v>
      </c>
      <c r="B33" s="29">
        <v>75198.02046900001</v>
      </c>
      <c r="C33" s="29">
        <v>98606.653600000005</v>
      </c>
      <c r="D33" s="38">
        <f t="shared" si="2"/>
        <v>-23.739405279848171</v>
      </c>
      <c r="E33" s="39"/>
    </row>
    <row r="34" spans="1:5" ht="21" customHeight="1">
      <c r="A34" s="36" t="s">
        <v>58</v>
      </c>
      <c r="B34" s="29">
        <v>294.65679999999998</v>
      </c>
      <c r="C34" s="29">
        <v>41.044800000000002</v>
      </c>
      <c r="D34" s="38">
        <f t="shared" si="2"/>
        <v>617.89069504541374</v>
      </c>
      <c r="E34" s="39"/>
    </row>
    <row r="35" spans="1:5" ht="21" customHeight="1">
      <c r="A35" s="40" t="s">
        <v>59</v>
      </c>
      <c r="B35" s="29">
        <v>191.1455</v>
      </c>
      <c r="C35" s="29">
        <v>1126.0830000000001</v>
      </c>
      <c r="D35" s="38">
        <f t="shared" si="2"/>
        <v>-83.025629549509233</v>
      </c>
      <c r="E35" s="39"/>
    </row>
    <row r="36" spans="1:5" ht="21" customHeight="1">
      <c r="A36" s="36" t="s">
        <v>50</v>
      </c>
      <c r="B36" s="29">
        <f>B37</f>
        <v>215.12950000000001</v>
      </c>
      <c r="C36" s="29">
        <v>246</v>
      </c>
      <c r="D36" s="38">
        <f t="shared" si="2"/>
        <v>-12.548983739837396</v>
      </c>
      <c r="E36" s="39"/>
    </row>
    <row r="37" spans="1:5" ht="21" customHeight="1">
      <c r="A37" s="36" t="s">
        <v>60</v>
      </c>
      <c r="B37" s="29">
        <v>215.12950000000001</v>
      </c>
      <c r="C37" s="29">
        <v>246</v>
      </c>
      <c r="D37" s="38">
        <f t="shared" si="2"/>
        <v>-12.548983739837396</v>
      </c>
      <c r="E37" s="39"/>
    </row>
    <row r="38" spans="1:5" ht="21" customHeight="1">
      <c r="A38" s="36" t="s">
        <v>61</v>
      </c>
      <c r="B38" s="36"/>
      <c r="C38" s="36">
        <v>10</v>
      </c>
      <c r="D38" s="30"/>
    </row>
    <row r="39" spans="1:5" ht="23.25" customHeight="1"/>
    <row r="40" spans="1:5" ht="23.25" customHeight="1"/>
  </sheetData>
  <mergeCells count="14">
    <mergeCell ref="E4:E6"/>
    <mergeCell ref="A25:D25"/>
    <mergeCell ref="A26:B26"/>
    <mergeCell ref="A27:A29"/>
    <mergeCell ref="B27:B29"/>
    <mergeCell ref="C27:C29"/>
    <mergeCell ref="D27:D29"/>
    <mergeCell ref="E27:E29"/>
    <mergeCell ref="A2:D2"/>
    <mergeCell ref="A3:B3"/>
    <mergeCell ref="A4:A6"/>
    <mergeCell ref="B4:B6"/>
    <mergeCell ref="C4:C6"/>
    <mergeCell ref="D4:D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收入总表</vt:lpstr>
      <vt:lpstr>一般公共收入</vt:lpstr>
      <vt:lpstr>一般公共支出</vt:lpstr>
      <vt:lpstr>基金收入</vt:lpstr>
      <vt:lpstr>基金支出</vt:lpstr>
      <vt:lpstr>重点科目支出</vt:lpstr>
      <vt:lpstr>省市专项</vt:lpstr>
      <vt:lpstr>上年结转</vt:lpstr>
      <vt:lpstr>对乡镇转移支付</vt:lpstr>
      <vt:lpstr>社保基金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2015-07-20T08:05:15Z</cp:lastPrinted>
  <dcterms:created xsi:type="dcterms:W3CDTF">2015-07-08T08:35:34Z</dcterms:created>
  <dcterms:modified xsi:type="dcterms:W3CDTF">2015-07-20T08:48:01Z</dcterms:modified>
</cp:coreProperties>
</file>